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Рисунок" sheetId="1" r:id="rId1"/>
    <sheet name="Расчеты" sheetId="2" r:id="rId2"/>
  </sheets>
  <definedNames/>
  <calcPr fullCalcOnLoad="1"/>
</workbook>
</file>

<file path=xl/sharedStrings.xml><?xml version="1.0" encoding="utf-8"?>
<sst xmlns="http://schemas.openxmlformats.org/spreadsheetml/2006/main" count="58" uniqueCount="40">
  <si>
    <t>Расстояние до объекта max</t>
  </si>
  <si>
    <t>Высота установки камеры</t>
  </si>
  <si>
    <t>Ширина поля зрения</t>
  </si>
  <si>
    <t>Высота объекта</t>
  </si>
  <si>
    <t>L</t>
  </si>
  <si>
    <t>H</t>
  </si>
  <si>
    <t>W</t>
  </si>
  <si>
    <t>h</t>
  </si>
  <si>
    <t>Половина ширины поля зрения</t>
  </si>
  <si>
    <t>w</t>
  </si>
  <si>
    <t>w1</t>
  </si>
  <si>
    <t>Угол обзора горизонт.</t>
  </si>
  <si>
    <t>α</t>
  </si>
  <si>
    <t>м</t>
  </si>
  <si>
    <t>радиан</t>
  </si>
  <si>
    <t>º</t>
  </si>
  <si>
    <t>Угол обзора верт.</t>
  </si>
  <si>
    <t>β</t>
  </si>
  <si>
    <t>Высота камеры над высотой объекта</t>
  </si>
  <si>
    <t>H2</t>
  </si>
  <si>
    <t>β1</t>
  </si>
  <si>
    <t>Длина мертвой зоны под камерой</t>
  </si>
  <si>
    <t>l</t>
  </si>
  <si>
    <t>Ширина поля зрения в начале мертвой зоны</t>
  </si>
  <si>
    <t>L=</t>
  </si>
  <si>
    <t></t>
  </si>
  <si>
    <t>l=</t>
  </si>
  <si>
    <t>Камера 1</t>
  </si>
  <si>
    <t>Камера 2</t>
  </si>
  <si>
    <t>Камера 3</t>
  </si>
  <si>
    <t>W=</t>
  </si>
  <si>
    <t>α=</t>
  </si>
  <si>
    <t>h=</t>
  </si>
  <si>
    <t>w=</t>
  </si>
  <si>
    <t>H=</t>
  </si>
  <si>
    <t>Расчет угла объектива и размеров поля зрения</t>
  </si>
  <si>
    <t>Расчетные данные могут использоваться при большом отношении L/H,</t>
  </si>
  <si>
    <t>возникающие при косоугольной проекции.</t>
  </si>
  <si>
    <t xml:space="preserve">превышающем 10. При меньших значениях возрастают искажения, </t>
  </si>
  <si>
    <t>www.esmile.ru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</si>
</sst>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00000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4"/>
      <name val="Webdings"/>
      <family val="1"/>
    </font>
    <font>
      <i/>
      <sz val="12"/>
      <name val="Times New Roman"/>
      <family val="1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color indexed="22"/>
      <name val="Arial Cyr"/>
      <family val="0"/>
    </font>
    <font>
      <b/>
      <sz val="10"/>
      <color indexed="23"/>
      <name val="Arial Cyr"/>
      <family val="0"/>
    </font>
    <font>
      <sz val="10"/>
      <color indexed="55"/>
      <name val="Arial Cyr"/>
      <family val="0"/>
    </font>
    <font>
      <b/>
      <sz val="10"/>
      <color indexed="55"/>
      <name val="Arial Cyr"/>
      <family val="0"/>
    </font>
    <font>
      <b/>
      <sz val="12"/>
      <color indexed="5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thin"/>
    </border>
    <border diagonalUp="1">
      <left>
        <color indexed="63"/>
      </left>
      <right style="dashDot"/>
      <top>
        <color indexed="63"/>
      </top>
      <bottom>
        <color indexed="63"/>
      </bottom>
      <diagonal style="medium">
        <color indexed="12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2"/>
      </diagonal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n"/>
    </border>
    <border diagonalUp="1">
      <left style="dashDot"/>
      <right>
        <color indexed="63"/>
      </right>
      <top>
        <color indexed="63"/>
      </top>
      <bottom>
        <color indexed="63"/>
      </bottom>
      <diagonal style="medium">
        <color indexed="12"/>
      </diagonal>
    </border>
    <border diagonalUp="1">
      <left>
        <color indexed="63"/>
      </left>
      <right>
        <color indexed="63"/>
      </right>
      <top>
        <color indexed="63"/>
      </top>
      <bottom style="dashDot"/>
      <diagonal style="medium">
        <color indexed="12"/>
      </diagonal>
    </border>
    <border>
      <left>
        <color indexed="63"/>
      </left>
      <right style="dashDot"/>
      <top>
        <color indexed="63"/>
      </top>
      <bottom style="dashDot"/>
    </border>
    <border diagonalDown="1">
      <left style="dashDot"/>
      <right>
        <color indexed="63"/>
      </right>
      <top style="dashDot"/>
      <bottom>
        <color indexed="63"/>
      </bottom>
      <diagonal style="medium">
        <color indexed="12"/>
      </diagonal>
    </border>
    <border diagonalDown="1">
      <left>
        <color indexed="63"/>
      </left>
      <right style="dashDot"/>
      <top>
        <color indexed="63"/>
      </top>
      <bottom style="thin"/>
      <diagonal style="medium">
        <color indexed="12"/>
      </diagonal>
    </border>
    <border diagonalDown="1">
      <left style="dashDot"/>
      <right>
        <color indexed="63"/>
      </right>
      <top>
        <color indexed="63"/>
      </top>
      <bottom>
        <color indexed="63"/>
      </bottom>
      <diagonal style="medium">
        <color indexed="12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2"/>
      </diagonal>
    </border>
    <border diagonalDown="1">
      <left>
        <color indexed="63"/>
      </left>
      <right style="dashDot"/>
      <top>
        <color indexed="63"/>
      </top>
      <bottom>
        <color indexed="63"/>
      </bottom>
      <diagonal style="medium">
        <color indexed="12"/>
      </diagonal>
    </border>
    <border>
      <left style="dashDot"/>
      <right>
        <color indexed="63"/>
      </right>
      <top>
        <color indexed="63"/>
      </top>
      <bottom style="dotted"/>
    </border>
    <border>
      <left>
        <color indexed="63"/>
      </left>
      <right style="dashDot"/>
      <top>
        <color indexed="63"/>
      </top>
      <bottom style="dotted"/>
    </border>
    <border diagonalDown="1">
      <left>
        <color indexed="63"/>
      </left>
      <right style="dashDot"/>
      <top>
        <color indexed="63"/>
      </top>
      <bottom style="dotted"/>
      <diagonal style="medium">
        <color indexed="12"/>
      </diagonal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2" xfId="0" applyFont="1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0" xfId="0" applyFont="1" applyFill="1" applyAlignment="1">
      <alignment horizontal="right"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19" xfId="0" applyFont="1" applyFill="1" applyBorder="1" applyAlignment="1">
      <alignment horizontal="right"/>
    </xf>
    <xf numFmtId="0" fontId="5" fillId="4" borderId="2" xfId="0" applyFont="1" applyFill="1" applyBorder="1" applyAlignment="1">
      <alignment/>
    </xf>
    <xf numFmtId="0" fontId="5" fillId="4" borderId="10" xfId="0" applyFont="1" applyFill="1" applyBorder="1" applyAlignment="1">
      <alignment horizontal="right"/>
    </xf>
    <xf numFmtId="0" fontId="5" fillId="4" borderId="0" xfId="0" applyFont="1" applyFill="1" applyAlignment="1">
      <alignment/>
    </xf>
    <xf numFmtId="0" fontId="5" fillId="4" borderId="20" xfId="0" applyFont="1" applyFill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20" xfId="0" applyFont="1" applyFill="1" applyBorder="1" applyAlignment="1">
      <alignment horizontal="right"/>
    </xf>
    <xf numFmtId="0" fontId="5" fillId="4" borderId="19" xfId="0" applyFont="1" applyFill="1" applyBorder="1" applyAlignment="1">
      <alignment/>
    </xf>
    <xf numFmtId="0" fontId="5" fillId="4" borderId="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right"/>
    </xf>
    <xf numFmtId="0" fontId="6" fillId="3" borderId="22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>
      <alignment horizontal="left"/>
    </xf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4" borderId="0" xfId="0" applyFont="1" applyFill="1" applyAlignment="1">
      <alignment/>
    </xf>
    <xf numFmtId="0" fontId="13" fillId="4" borderId="19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15</xdr:row>
      <xdr:rowOff>190500</xdr:rowOff>
    </xdr:from>
    <xdr:to>
      <xdr:col>4</xdr:col>
      <xdr:colOff>19050</xdr:colOff>
      <xdr:row>23</xdr:row>
      <xdr:rowOff>0</xdr:rowOff>
    </xdr:to>
    <xdr:sp>
      <xdr:nvSpPr>
        <xdr:cNvPr id="1" name="Line 2"/>
        <xdr:cNvSpPr>
          <a:spLocks/>
        </xdr:cNvSpPr>
      </xdr:nvSpPr>
      <xdr:spPr>
        <a:xfrm>
          <a:off x="990600" y="3152775"/>
          <a:ext cx="1409700" cy="15430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104775</xdr:rowOff>
    </xdr:from>
    <xdr:to>
      <xdr:col>4</xdr:col>
      <xdr:colOff>9525</xdr:colOff>
      <xdr:row>5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1009650" y="1066800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180975</xdr:colOff>
      <xdr:row>3</xdr:row>
      <xdr:rowOff>9525</xdr:rowOff>
    </xdr:from>
    <xdr:to>
      <xdr:col>8</xdr:col>
      <xdr:colOff>180975</xdr:colOff>
      <xdr:row>14</xdr:row>
      <xdr:rowOff>190500</xdr:rowOff>
    </xdr:to>
    <xdr:sp>
      <xdr:nvSpPr>
        <xdr:cNvPr id="3" name="AutoShape 7"/>
        <xdr:cNvSpPr>
          <a:spLocks/>
        </xdr:cNvSpPr>
      </xdr:nvSpPr>
      <xdr:spPr>
        <a:xfrm flipV="1">
          <a:off x="5400675" y="571500"/>
          <a:ext cx="0" cy="2381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485775</xdr:colOff>
      <xdr:row>7</xdr:row>
      <xdr:rowOff>0</xdr:rowOff>
    </xdr:from>
    <xdr:to>
      <xdr:col>1</xdr:col>
      <xdr:colOff>485775</xdr:colOff>
      <xdr:row>10</xdr:row>
      <xdr:rowOff>190500</xdr:rowOff>
    </xdr:to>
    <xdr:sp>
      <xdr:nvSpPr>
        <xdr:cNvPr id="4" name="AutoShape 8"/>
        <xdr:cNvSpPr>
          <a:spLocks/>
        </xdr:cNvSpPr>
      </xdr:nvSpPr>
      <xdr:spPr>
        <a:xfrm flipV="1">
          <a:off x="819150" y="1362075"/>
          <a:ext cx="0" cy="790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7</xdr:row>
      <xdr:rowOff>114300</xdr:rowOff>
    </xdr:from>
    <xdr:to>
      <xdr:col>4</xdr:col>
      <xdr:colOff>381000</xdr:colOff>
      <xdr:row>8</xdr:row>
      <xdr:rowOff>171450</xdr:rowOff>
    </xdr:to>
    <xdr:sp>
      <xdr:nvSpPr>
        <xdr:cNvPr id="5" name="Line 9"/>
        <xdr:cNvSpPr>
          <a:spLocks/>
        </xdr:cNvSpPr>
      </xdr:nvSpPr>
      <xdr:spPr>
        <a:xfrm flipH="1">
          <a:off x="1562100" y="1476375"/>
          <a:ext cx="12001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8</xdr:row>
      <xdr:rowOff>95250</xdr:rowOff>
    </xdr:from>
    <xdr:to>
      <xdr:col>2</xdr:col>
      <xdr:colOff>600075</xdr:colOff>
      <xdr:row>9</xdr:row>
      <xdr:rowOff>114300</xdr:rowOff>
    </xdr:to>
    <xdr:sp>
      <xdr:nvSpPr>
        <xdr:cNvPr id="6" name="Arc 10"/>
        <xdr:cNvSpPr>
          <a:spLocks/>
        </xdr:cNvSpPr>
      </xdr:nvSpPr>
      <xdr:spPr>
        <a:xfrm rot="2357364">
          <a:off x="1371600" y="1657350"/>
          <a:ext cx="219075" cy="219075"/>
        </a:xfrm>
        <a:prstGeom prst="arc">
          <a:avLst>
            <a:gd name="adj" fmla="val 12633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0</xdr:rowOff>
    </xdr:from>
    <xdr:to>
      <xdr:col>8</xdr:col>
      <xdr:colOff>161925</xdr:colOff>
      <xdr:row>22</xdr:row>
      <xdr:rowOff>323850</xdr:rowOff>
    </xdr:to>
    <xdr:sp>
      <xdr:nvSpPr>
        <xdr:cNvPr id="7" name="AutoShape 11"/>
        <xdr:cNvSpPr>
          <a:spLocks/>
        </xdr:cNvSpPr>
      </xdr:nvSpPr>
      <xdr:spPr>
        <a:xfrm flipV="1">
          <a:off x="5381625" y="43624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16</xdr:row>
      <xdr:rowOff>19050</xdr:rowOff>
    </xdr:from>
    <xdr:to>
      <xdr:col>0</xdr:col>
      <xdr:colOff>142875</xdr:colOff>
      <xdr:row>23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42875" y="3181350"/>
          <a:ext cx="0" cy="1514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647700</xdr:colOff>
      <xdr:row>19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2390775" y="3571875"/>
          <a:ext cx="638175" cy="190500"/>
        </a:xfrm>
        <a:prstGeom prst="rtTriangl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647700</xdr:colOff>
      <xdr:row>20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3076575" y="3771900"/>
          <a:ext cx="647700" cy="190500"/>
        </a:xfrm>
        <a:prstGeom prst="rtTriangl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704850</xdr:colOff>
      <xdr:row>20</xdr:row>
      <xdr:rowOff>9525</xdr:rowOff>
    </xdr:from>
    <xdr:to>
      <xdr:col>6</xdr:col>
      <xdr:colOff>647700</xdr:colOff>
      <xdr:row>21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3781425" y="3971925"/>
          <a:ext cx="695325" cy="190500"/>
        </a:xfrm>
        <a:prstGeom prst="rtTriangl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685800</xdr:colOff>
      <xdr:row>21</xdr:row>
      <xdr:rowOff>9525</xdr:rowOff>
    </xdr:from>
    <xdr:to>
      <xdr:col>7</xdr:col>
      <xdr:colOff>628650</xdr:colOff>
      <xdr:row>22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4514850" y="4171950"/>
          <a:ext cx="638175" cy="190500"/>
        </a:xfrm>
        <a:prstGeom prst="rtTriangl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9525</xdr:rowOff>
    </xdr:from>
    <xdr:to>
      <xdr:col>7</xdr:col>
      <xdr:colOff>9525</xdr:colOff>
      <xdr:row>5</xdr:row>
      <xdr:rowOff>0</xdr:rowOff>
    </xdr:to>
    <xdr:sp>
      <xdr:nvSpPr>
        <xdr:cNvPr id="13" name="AutoShape 17"/>
        <xdr:cNvSpPr>
          <a:spLocks/>
        </xdr:cNvSpPr>
      </xdr:nvSpPr>
      <xdr:spPr>
        <a:xfrm flipH="1">
          <a:off x="3895725" y="771525"/>
          <a:ext cx="638175" cy="190500"/>
        </a:xfrm>
        <a:prstGeom prst="rtTriangl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9525</xdr:rowOff>
    </xdr:from>
    <xdr:to>
      <xdr:col>6</xdr:col>
      <xdr:colOff>0</xdr:colOff>
      <xdr:row>6</xdr:row>
      <xdr:rowOff>0</xdr:rowOff>
    </xdr:to>
    <xdr:sp>
      <xdr:nvSpPr>
        <xdr:cNvPr id="14" name="AutoShape 18"/>
        <xdr:cNvSpPr>
          <a:spLocks/>
        </xdr:cNvSpPr>
      </xdr:nvSpPr>
      <xdr:spPr>
        <a:xfrm flipH="1">
          <a:off x="3133725" y="971550"/>
          <a:ext cx="695325" cy="190500"/>
        </a:xfrm>
        <a:prstGeom prst="rtTriangl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9525</xdr:rowOff>
    </xdr:from>
    <xdr:to>
      <xdr:col>7</xdr:col>
      <xdr:colOff>685800</xdr:colOff>
      <xdr:row>4</xdr:row>
      <xdr:rowOff>0</xdr:rowOff>
    </xdr:to>
    <xdr:sp>
      <xdr:nvSpPr>
        <xdr:cNvPr id="15" name="AutoShape 19"/>
        <xdr:cNvSpPr>
          <a:spLocks/>
        </xdr:cNvSpPr>
      </xdr:nvSpPr>
      <xdr:spPr>
        <a:xfrm flipH="1">
          <a:off x="4572000" y="571500"/>
          <a:ext cx="638175" cy="190500"/>
        </a:xfrm>
        <a:prstGeom prst="rtTriangl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6</xdr:row>
      <xdr:rowOff>9525</xdr:rowOff>
    </xdr:from>
    <xdr:to>
      <xdr:col>5</xdr:col>
      <xdr:colOff>9525</xdr:colOff>
      <xdr:row>7</xdr:row>
      <xdr:rowOff>0</xdr:rowOff>
    </xdr:to>
    <xdr:sp>
      <xdr:nvSpPr>
        <xdr:cNvPr id="16" name="AutoShape 20"/>
        <xdr:cNvSpPr>
          <a:spLocks/>
        </xdr:cNvSpPr>
      </xdr:nvSpPr>
      <xdr:spPr>
        <a:xfrm flipH="1">
          <a:off x="2447925" y="1171575"/>
          <a:ext cx="638175" cy="190500"/>
        </a:xfrm>
        <a:prstGeom prst="rtTriangl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190500</xdr:rowOff>
    </xdr:from>
    <xdr:to>
      <xdr:col>7</xdr:col>
      <xdr:colOff>685800</xdr:colOff>
      <xdr:row>14</xdr:row>
      <xdr:rowOff>180975</xdr:rowOff>
    </xdr:to>
    <xdr:sp>
      <xdr:nvSpPr>
        <xdr:cNvPr id="17" name="AutoShape 21"/>
        <xdr:cNvSpPr>
          <a:spLocks/>
        </xdr:cNvSpPr>
      </xdr:nvSpPr>
      <xdr:spPr>
        <a:xfrm flipH="1" flipV="1">
          <a:off x="4572000" y="2752725"/>
          <a:ext cx="638175" cy="190500"/>
        </a:xfrm>
        <a:prstGeom prst="rtTriangl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12</xdr:row>
      <xdr:rowOff>190500</xdr:rowOff>
    </xdr:from>
    <xdr:to>
      <xdr:col>7</xdr:col>
      <xdr:colOff>9525</xdr:colOff>
      <xdr:row>13</xdr:row>
      <xdr:rowOff>180975</xdr:rowOff>
    </xdr:to>
    <xdr:sp>
      <xdr:nvSpPr>
        <xdr:cNvPr id="18" name="AutoShape 22"/>
        <xdr:cNvSpPr>
          <a:spLocks/>
        </xdr:cNvSpPr>
      </xdr:nvSpPr>
      <xdr:spPr>
        <a:xfrm flipH="1" flipV="1">
          <a:off x="3895725" y="2552700"/>
          <a:ext cx="638175" cy="190500"/>
        </a:xfrm>
        <a:prstGeom prst="rtTriangl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57150</xdr:colOff>
      <xdr:row>12</xdr:row>
      <xdr:rowOff>0</xdr:rowOff>
    </xdr:from>
    <xdr:to>
      <xdr:col>6</xdr:col>
      <xdr:colOff>0</xdr:colOff>
      <xdr:row>12</xdr:row>
      <xdr:rowOff>190500</xdr:rowOff>
    </xdr:to>
    <xdr:sp>
      <xdr:nvSpPr>
        <xdr:cNvPr id="19" name="AutoShape 23"/>
        <xdr:cNvSpPr>
          <a:spLocks/>
        </xdr:cNvSpPr>
      </xdr:nvSpPr>
      <xdr:spPr>
        <a:xfrm flipH="1" flipV="1">
          <a:off x="3133725" y="2362200"/>
          <a:ext cx="695325" cy="190500"/>
        </a:xfrm>
        <a:prstGeom prst="rtTriangl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</xdr:colOff>
      <xdr:row>11</xdr:row>
      <xdr:rowOff>0</xdr:rowOff>
    </xdr:from>
    <xdr:to>
      <xdr:col>5</xdr:col>
      <xdr:colOff>0</xdr:colOff>
      <xdr:row>11</xdr:row>
      <xdr:rowOff>190500</xdr:rowOff>
    </xdr:to>
    <xdr:sp>
      <xdr:nvSpPr>
        <xdr:cNvPr id="20" name="AutoShape 24"/>
        <xdr:cNvSpPr>
          <a:spLocks/>
        </xdr:cNvSpPr>
      </xdr:nvSpPr>
      <xdr:spPr>
        <a:xfrm flipH="1" flipV="1">
          <a:off x="2438400" y="2162175"/>
          <a:ext cx="638175" cy="190500"/>
        </a:xfrm>
        <a:prstGeom prst="rtTriangl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95250</xdr:rowOff>
    </xdr:from>
    <xdr:to>
      <xdr:col>8</xdr:col>
      <xdr:colOff>0</xdr:colOff>
      <xdr:row>3</xdr:row>
      <xdr:rowOff>95250</xdr:rowOff>
    </xdr:to>
    <xdr:sp>
      <xdr:nvSpPr>
        <xdr:cNvPr id="21" name="AutoShape 4"/>
        <xdr:cNvSpPr>
          <a:spLocks/>
        </xdr:cNvSpPr>
      </xdr:nvSpPr>
      <xdr:spPr>
        <a:xfrm>
          <a:off x="1000125" y="657225"/>
          <a:ext cx="421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J22" sqref="J22"/>
    </sheetView>
  </sheetViews>
  <sheetFormatPr defaultColWidth="9.00390625" defaultRowHeight="12.75"/>
  <cols>
    <col min="1" max="1" width="4.375" style="3" customWidth="1"/>
    <col min="2" max="2" width="8.625" style="3" customWidth="1"/>
    <col min="3" max="5" width="9.125" style="3" customWidth="1"/>
    <col min="6" max="6" width="9.875" style="3" bestFit="1" customWidth="1"/>
    <col min="7" max="8" width="9.125" style="3" customWidth="1"/>
    <col min="9" max="9" width="7.25390625" style="3" customWidth="1"/>
    <col min="10" max="10" width="7.75390625" style="3" customWidth="1"/>
    <col min="11" max="16384" width="9.125" style="3" customWidth="1"/>
  </cols>
  <sheetData>
    <row r="1" ht="15.75">
      <c r="E1" s="37" t="s">
        <v>35</v>
      </c>
    </row>
    <row r="3" spans="2:9" ht="15.75">
      <c r="B3" s="4"/>
      <c r="D3" s="5" t="s">
        <v>24</v>
      </c>
      <c r="E3" s="35">
        <v>10</v>
      </c>
      <c r="F3" s="6"/>
      <c r="H3" s="4"/>
      <c r="I3" s="7"/>
    </row>
    <row r="4" spans="2:8" ht="15.75">
      <c r="B4" s="4"/>
      <c r="D4" s="6"/>
      <c r="H4" s="8"/>
    </row>
    <row r="5" spans="2:8" ht="15.75">
      <c r="B5" s="4"/>
      <c r="C5" s="9" t="s">
        <v>26</v>
      </c>
      <c r="D5" s="36">
        <f>Расчеты!D15</f>
        <v>5</v>
      </c>
      <c r="G5" s="10"/>
      <c r="H5" s="25"/>
    </row>
    <row r="6" spans="2:8" ht="15.75">
      <c r="B6" s="4"/>
      <c r="D6" s="4"/>
      <c r="F6" s="10"/>
      <c r="G6" s="27"/>
      <c r="H6" s="25"/>
    </row>
    <row r="7" spans="1:8" ht="15.75">
      <c r="A7" s="6"/>
      <c r="B7" s="12"/>
      <c r="C7" s="11"/>
      <c r="D7" s="12"/>
      <c r="E7" s="13"/>
      <c r="F7" s="27"/>
      <c r="G7" s="27"/>
      <c r="H7" s="25"/>
    </row>
    <row r="8" spans="1:8" ht="15.75">
      <c r="A8" s="6"/>
      <c r="B8" s="4"/>
      <c r="D8" s="8"/>
      <c r="E8" s="29" t="s">
        <v>31</v>
      </c>
      <c r="F8" s="39">
        <f>Расчеты!D9</f>
        <v>33.4</v>
      </c>
      <c r="G8" s="38" t="s">
        <v>15</v>
      </c>
      <c r="H8" s="25"/>
    </row>
    <row r="9" spans="1:10" ht="15.75">
      <c r="A9" s="5" t="s">
        <v>33</v>
      </c>
      <c r="B9" s="36">
        <f>Расчеты!D16</f>
        <v>3</v>
      </c>
      <c r="C9" s="14"/>
      <c r="D9" s="15"/>
      <c r="E9" s="30"/>
      <c r="F9" s="28"/>
      <c r="G9" s="28"/>
      <c r="H9" s="26"/>
      <c r="I9" s="9" t="s">
        <v>30</v>
      </c>
      <c r="J9" s="35">
        <v>6</v>
      </c>
    </row>
    <row r="10" spans="1:8" ht="15.75">
      <c r="A10" s="6"/>
      <c r="B10" s="4"/>
      <c r="C10" s="16"/>
      <c r="D10" s="4"/>
      <c r="E10" s="27"/>
      <c r="F10" s="27"/>
      <c r="G10" s="27"/>
      <c r="H10" s="25"/>
    </row>
    <row r="11" spans="1:8" ht="15.75">
      <c r="A11" s="6"/>
      <c r="B11" s="12"/>
      <c r="C11" s="11"/>
      <c r="D11" s="17"/>
      <c r="E11" s="27"/>
      <c r="F11" s="48" t="s">
        <v>39</v>
      </c>
      <c r="G11" s="48"/>
      <c r="H11" s="25"/>
    </row>
    <row r="12" spans="2:8" ht="15.75">
      <c r="B12" s="4"/>
      <c r="D12" s="4"/>
      <c r="E12" s="18"/>
      <c r="F12" s="27"/>
      <c r="G12" s="27"/>
      <c r="H12" s="25"/>
    </row>
    <row r="13" spans="2:8" ht="15.75">
      <c r="B13" s="4"/>
      <c r="D13" s="4"/>
      <c r="F13" s="19"/>
      <c r="G13" s="27"/>
      <c r="H13" s="25"/>
    </row>
    <row r="14" spans="2:8" ht="15.75">
      <c r="B14" s="4"/>
      <c r="D14" s="4"/>
      <c r="G14" s="19"/>
      <c r="H14" s="25"/>
    </row>
    <row r="15" spans="2:9" ht="15.75">
      <c r="B15" s="4"/>
      <c r="D15" s="4"/>
      <c r="H15" s="20"/>
      <c r="I15" s="7"/>
    </row>
    <row r="16" spans="1:8" ht="15.75">
      <c r="A16" s="11"/>
      <c r="B16" s="12"/>
      <c r="D16" s="4"/>
      <c r="H16" s="4"/>
    </row>
    <row r="17" spans="2:9" ht="15.75">
      <c r="B17" s="4"/>
      <c r="C17" s="18"/>
      <c r="D17" s="4"/>
      <c r="H17" s="4"/>
      <c r="I17" s="6"/>
    </row>
    <row r="18" spans="2:9" ht="15.75">
      <c r="B18" s="4"/>
      <c r="D18" s="20"/>
      <c r="H18" s="4"/>
      <c r="I18" s="6"/>
    </row>
    <row r="19" spans="2:9" ht="15.75">
      <c r="B19" s="4"/>
      <c r="D19" s="4"/>
      <c r="E19" s="18"/>
      <c r="H19" s="4"/>
      <c r="I19" s="6"/>
    </row>
    <row r="20" spans="1:9" ht="15.75">
      <c r="A20" s="9" t="s">
        <v>34</v>
      </c>
      <c r="B20" s="35">
        <v>2.5</v>
      </c>
      <c r="D20" s="4"/>
      <c r="E20" s="27"/>
      <c r="F20" s="19"/>
      <c r="H20" s="4"/>
      <c r="I20" s="6"/>
    </row>
    <row r="21" spans="2:11" ht="15.75">
      <c r="B21" s="4"/>
      <c r="D21" s="4"/>
      <c r="E21" s="27"/>
      <c r="F21" s="27"/>
      <c r="G21" s="19"/>
      <c r="H21" s="4"/>
      <c r="I21" s="6"/>
      <c r="J21" s="6"/>
      <c r="K21" s="6"/>
    </row>
    <row r="22" spans="2:10" ht="15.75">
      <c r="B22" s="4"/>
      <c r="C22" s="21"/>
      <c r="D22" s="22"/>
      <c r="E22" s="31"/>
      <c r="F22" s="49" t="s">
        <v>39</v>
      </c>
      <c r="G22" s="31"/>
      <c r="H22" s="23"/>
      <c r="I22" s="24" t="s">
        <v>32</v>
      </c>
      <c r="J22" s="35">
        <v>1.8</v>
      </c>
    </row>
    <row r="23" spans="2:8" ht="26.25" customHeight="1" thickBot="1">
      <c r="B23" s="4"/>
      <c r="D23" s="4"/>
      <c r="E23" s="32"/>
      <c r="F23" s="33"/>
      <c r="G23" s="27"/>
      <c r="H23" s="34" t="s">
        <v>25</v>
      </c>
    </row>
    <row r="24" spans="1:10" ht="5.25" customHeight="1">
      <c r="A24" s="1"/>
      <c r="B24" s="1"/>
      <c r="C24" s="1"/>
      <c r="D24" s="1"/>
      <c r="E24" s="1"/>
      <c r="F24" s="2"/>
      <c r="G24" s="1"/>
      <c r="H24" s="1"/>
      <c r="I24" s="1"/>
      <c r="J24" s="1"/>
    </row>
    <row r="26" ht="15.75">
      <c r="B26" s="3" t="s">
        <v>36</v>
      </c>
    </row>
    <row r="27" ht="15.75">
      <c r="B27" s="3" t="s">
        <v>38</v>
      </c>
    </row>
    <row r="28" ht="15.75">
      <c r="B28" s="3" t="s">
        <v>37</v>
      </c>
    </row>
  </sheetData>
  <sheetProtection password="DD26"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4" sqref="E4"/>
    </sheetView>
  </sheetViews>
  <sheetFormatPr defaultColWidth="9.00390625" defaultRowHeight="12.75"/>
  <cols>
    <col min="1" max="1" width="40.00390625" style="40" bestFit="1" customWidth="1"/>
    <col min="2" max="2" width="7.75390625" style="41" customWidth="1"/>
    <col min="3" max="3" width="7.00390625" style="40" customWidth="1"/>
    <col min="4" max="4" width="11.625" style="40" customWidth="1"/>
    <col min="5" max="16384" width="9.125" style="40" customWidth="1"/>
  </cols>
  <sheetData>
    <row r="1" spans="2:6" s="44" customFormat="1" ht="12.75">
      <c r="B1" s="45"/>
      <c r="D1" s="45" t="s">
        <v>27</v>
      </c>
      <c r="E1" s="45" t="s">
        <v>28</v>
      </c>
      <c r="F1" s="45" t="s">
        <v>29</v>
      </c>
    </row>
    <row r="2" spans="1:6" ht="12.75">
      <c r="A2" s="44" t="s">
        <v>0</v>
      </c>
      <c r="B2" s="45" t="s">
        <v>13</v>
      </c>
      <c r="C2" s="45" t="s">
        <v>4</v>
      </c>
      <c r="D2" s="44">
        <f>Рисунок!E3</f>
        <v>10</v>
      </c>
      <c r="E2" s="42">
        <v>290</v>
      </c>
      <c r="F2" s="42">
        <v>10</v>
      </c>
    </row>
    <row r="3" spans="1:6" ht="12.75">
      <c r="A3" s="44" t="s">
        <v>1</v>
      </c>
      <c r="B3" s="45" t="s">
        <v>13</v>
      </c>
      <c r="C3" s="45" t="s">
        <v>5</v>
      </c>
      <c r="D3" s="44">
        <f>Рисунок!B20</f>
        <v>2.5</v>
      </c>
      <c r="E3" s="42">
        <v>15</v>
      </c>
      <c r="F3" s="42">
        <v>2.5</v>
      </c>
    </row>
    <row r="4" spans="1:6" ht="12.75">
      <c r="A4" s="44" t="s">
        <v>2</v>
      </c>
      <c r="B4" s="45" t="s">
        <v>13</v>
      </c>
      <c r="C4" s="45" t="s">
        <v>6</v>
      </c>
      <c r="D4" s="44">
        <f>Рисунок!J9</f>
        <v>6</v>
      </c>
      <c r="E4" s="42">
        <v>35</v>
      </c>
      <c r="F4" s="42">
        <v>6</v>
      </c>
    </row>
    <row r="5" spans="1:6" ht="12.75">
      <c r="A5" s="44" t="s">
        <v>3</v>
      </c>
      <c r="B5" s="45" t="s">
        <v>13</v>
      </c>
      <c r="C5" s="45" t="s">
        <v>7</v>
      </c>
      <c r="D5" s="44">
        <f>Рисунок!J22</f>
        <v>1.8</v>
      </c>
      <c r="E5" s="42">
        <v>3</v>
      </c>
      <c r="F5" s="42">
        <v>1.8</v>
      </c>
    </row>
    <row r="6" spans="1:4" ht="12.75">
      <c r="A6" s="44"/>
      <c r="B6" s="45"/>
      <c r="C6" s="44"/>
      <c r="D6" s="44"/>
    </row>
    <row r="7" spans="1:6" s="44" customFormat="1" ht="12.75">
      <c r="A7" s="44" t="s">
        <v>8</v>
      </c>
      <c r="B7" s="45" t="s">
        <v>13</v>
      </c>
      <c r="C7" s="45" t="s">
        <v>10</v>
      </c>
      <c r="D7" s="44">
        <f>D4/2</f>
        <v>3</v>
      </c>
      <c r="E7" s="44">
        <f>E4/2</f>
        <v>17.5</v>
      </c>
      <c r="F7" s="44">
        <f>F4/2</f>
        <v>3</v>
      </c>
    </row>
    <row r="8" spans="1:6" s="44" customFormat="1" ht="12.75">
      <c r="A8" s="44" t="s">
        <v>11</v>
      </c>
      <c r="B8" s="45" t="s">
        <v>14</v>
      </c>
      <c r="C8" s="45" t="s">
        <v>12</v>
      </c>
      <c r="D8" s="46">
        <f>ATAN2(D2,D7)*2</f>
        <v>0.5829135889557342</v>
      </c>
      <c r="E8" s="46">
        <f>ATAN2(E2,E7)*2</f>
        <v>0.12054347736878589</v>
      </c>
      <c r="F8" s="46">
        <f>ATAN2(F2,F7)*2</f>
        <v>0.5829135889557342</v>
      </c>
    </row>
    <row r="9" spans="1:6" s="44" customFormat="1" ht="12.75">
      <c r="A9" s="44" t="s">
        <v>11</v>
      </c>
      <c r="B9" s="45" t="s">
        <v>15</v>
      </c>
      <c r="C9" s="45" t="s">
        <v>12</v>
      </c>
      <c r="D9" s="47">
        <f>ROUND(DEGREES(D8),2)</f>
        <v>33.4</v>
      </c>
      <c r="E9" s="47">
        <f>ROUND(DEGREES(E8),2)</f>
        <v>6.91</v>
      </c>
      <c r="F9" s="47">
        <f>ROUND(DEGREES(F8),2)</f>
        <v>33.4</v>
      </c>
    </row>
    <row r="10" spans="1:6" s="44" customFormat="1" ht="12.75">
      <c r="A10" s="44" t="s">
        <v>16</v>
      </c>
      <c r="B10" s="45" t="s">
        <v>14</v>
      </c>
      <c r="C10" s="45" t="s">
        <v>17</v>
      </c>
      <c r="D10" s="46">
        <f>D8*0.75</f>
        <v>0.43718519171680065</v>
      </c>
      <c r="E10" s="46">
        <f>E8*0.75</f>
        <v>0.09040760802658941</v>
      </c>
      <c r="F10" s="46">
        <f>F8*0.75</f>
        <v>0.43718519171680065</v>
      </c>
    </row>
    <row r="11" spans="1:6" s="44" customFormat="1" ht="12.75">
      <c r="A11" s="44" t="s">
        <v>16</v>
      </c>
      <c r="B11" s="45" t="s">
        <v>15</v>
      </c>
      <c r="C11" s="45" t="s">
        <v>17</v>
      </c>
      <c r="D11" s="44">
        <f>ROUND(DEGREES(D10),2)</f>
        <v>25.05</v>
      </c>
      <c r="E11" s="44">
        <f>ROUND(DEGREES(E10),2)</f>
        <v>5.18</v>
      </c>
      <c r="F11" s="44">
        <f>ROUND(DEGREES(F10),2)</f>
        <v>25.05</v>
      </c>
    </row>
    <row r="12" spans="1:6" s="44" customFormat="1" ht="12.75">
      <c r="A12" s="44" t="s">
        <v>18</v>
      </c>
      <c r="B12" s="45" t="s">
        <v>13</v>
      </c>
      <c r="C12" s="45" t="s">
        <v>19</v>
      </c>
      <c r="D12" s="44">
        <f>D3-D5</f>
        <v>0.7</v>
      </c>
      <c r="E12" s="44">
        <f>E3-E5</f>
        <v>12</v>
      </c>
      <c r="F12" s="44">
        <f>F3-F5</f>
        <v>0.7</v>
      </c>
    </row>
    <row r="13" spans="2:6" s="44" customFormat="1" ht="12.75">
      <c r="B13" s="45" t="s">
        <v>14</v>
      </c>
      <c r="C13" s="45" t="s">
        <v>20</v>
      </c>
      <c r="D13" s="46">
        <f>ATAN(D2/D12)</f>
        <v>1.500910325160254</v>
      </c>
      <c r="E13" s="46">
        <f>ATAN(E2/E12)</f>
        <v>1.5294406094210844</v>
      </c>
      <c r="F13" s="46">
        <f>ATAN(F2/F12)</f>
        <v>1.500910325160254</v>
      </c>
    </row>
    <row r="14" spans="2:6" s="44" customFormat="1" ht="12.75">
      <c r="B14" s="45" t="s">
        <v>15</v>
      </c>
      <c r="C14" s="45" t="s">
        <v>20</v>
      </c>
      <c r="D14" s="44">
        <f>ROUND(DEGREES(D13),2)</f>
        <v>86</v>
      </c>
      <c r="E14" s="44">
        <f>ROUND(DEGREES(E13),2)</f>
        <v>87.63</v>
      </c>
      <c r="F14" s="44">
        <f>ROUND(DEGREES(F13),2)</f>
        <v>86</v>
      </c>
    </row>
    <row r="15" spans="1:6" ht="12.75">
      <c r="A15" s="44" t="s">
        <v>21</v>
      </c>
      <c r="B15" s="45" t="s">
        <v>13</v>
      </c>
      <c r="C15" s="45" t="s">
        <v>22</v>
      </c>
      <c r="D15" s="47">
        <f>ROUND(D3*(TAN(D13-D10)),0)</f>
        <v>5</v>
      </c>
      <c r="E15" s="43">
        <f>ROUND(E3*(TAN(E13-E10)),0)</f>
        <v>113</v>
      </c>
      <c r="F15" s="43">
        <f>ROUND(F3*(TAN(F13-F10)),0)</f>
        <v>5</v>
      </c>
    </row>
    <row r="16" spans="1:6" ht="12.75">
      <c r="A16" s="44" t="s">
        <v>23</v>
      </c>
      <c r="B16" s="45" t="s">
        <v>13</v>
      </c>
      <c r="C16" s="45" t="s">
        <v>9</v>
      </c>
      <c r="D16" s="47">
        <f>ROUND(2*D15*TAN(D8/2),1)</f>
        <v>3</v>
      </c>
      <c r="E16" s="43">
        <f>ROUND(2*E15*TAN(E8/2),1)</f>
        <v>13.6</v>
      </c>
      <c r="F16" s="43">
        <f>ROUND(2*F15*TAN(F8/2),1)</f>
        <v>3</v>
      </c>
    </row>
  </sheetData>
  <sheetProtection password="DD26" sheet="1" objects="1" scenarios="1" selectLockedCells="1"/>
  <printOptions/>
  <pageMargins left="0.75" right="0.75" top="1" bottom="1" header="0.5" footer="0.5"/>
  <pageSetup horizontalDpi="600" verticalDpi="600" orientation="portrait" paperSize="9" r:id="rId1"/>
  <ignoredErrors>
    <ignoredError sqref="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Долев</cp:lastModifiedBy>
  <cp:lastPrinted>2006-09-12T19:11:28Z</cp:lastPrinted>
  <dcterms:created xsi:type="dcterms:W3CDTF">2006-09-12T13:50:11Z</dcterms:created>
  <dcterms:modified xsi:type="dcterms:W3CDTF">2006-12-14T10:11:14Z</dcterms:modified>
  <cp:category/>
  <cp:version/>
  <cp:contentType/>
  <cp:contentStatus/>
</cp:coreProperties>
</file>