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альтернативный вариант расчета" sheetId="1" r:id="rId1"/>
    <sheet name="Настенная установка" sheetId="2" r:id="rId2"/>
    <sheet name="потолочная установка" sheetId="3" r:id="rId3"/>
    <sheet name="Примеры растановки оповещателей" sheetId="4" r:id="rId4"/>
    <sheet name="Уровни шумов (справка)" sheetId="5" r:id="rId5"/>
  </sheets>
  <definedNames/>
  <calcPr fullCalcOnLoad="1"/>
</workbook>
</file>

<file path=xl/sharedStrings.xml><?xml version="1.0" encoding="utf-8"?>
<sst xmlns="http://schemas.openxmlformats.org/spreadsheetml/2006/main" count="177" uniqueCount="135">
  <si>
    <t>Область ввода:</t>
  </si>
  <si>
    <t>Область вычислений:</t>
  </si>
  <si>
    <t>Расстояние от оповещателя до дальней точки измерения по оси оповещателя (L) м. -</t>
  </si>
  <si>
    <t>Допустимый уровень звука постоянного шума в помещении (SPL шум)  дБ. -</t>
  </si>
  <si>
    <t>Длина помещения (Д)  м. -</t>
  </si>
  <si>
    <t>Ширина помещения (Ш) м. -</t>
  </si>
  <si>
    <t>Уровень звукового давления полезного аудиосигнала (SPL сум) дБ. -</t>
  </si>
  <si>
    <t>Высота помещения (Н) м. -</t>
  </si>
  <si>
    <t>Дальность действия оповещателя (Lд) м. -</t>
  </si>
  <si>
    <t>Площадь озвучивания одним настенным оповещателем (Sоп) кв.м. -</t>
  </si>
  <si>
    <t>Площадь помещения (S пом) кв. м. -</t>
  </si>
  <si>
    <t>Объём помещения ( V пом) куб. м. -</t>
  </si>
  <si>
    <t>Необходимое колличество оповещателей для помещения (N) шт. -</t>
  </si>
  <si>
    <t>Расчёт количества и выбор мощности включения звуковых и речевых настенных оповещателей</t>
  </si>
  <si>
    <t>Необходимое звуковое давление оповещателя (SPL оп) дБ. -</t>
  </si>
  <si>
    <t>Ширина диаграммы направлености оповещателя (Ш оп) м.</t>
  </si>
  <si>
    <t>Уровень звукового давления оповещателя на расстоянии 1 метр (дБ.) -</t>
  </si>
  <si>
    <t>Подбор речевого оповещателя</t>
  </si>
  <si>
    <t>№ п.п.</t>
  </si>
  <si>
    <t>Назначение помещений</t>
  </si>
  <si>
    <t>Уровень звука постоянного шума, дБА</t>
  </si>
  <si>
    <t>Нормативный документ</t>
  </si>
  <si>
    <t>Учебные заведения:</t>
  </si>
  <si>
    <t>1.1</t>
  </si>
  <si>
    <t>классные помещения, учебные кабинеты, аудитории учебных заведений, конференцзалы, читальные залы библиотеки</t>
  </si>
  <si>
    <t>ГОСТ 12.1.036-81</t>
  </si>
  <si>
    <t>2</t>
  </si>
  <si>
    <t>Административные здания:</t>
  </si>
  <si>
    <t>2.1</t>
  </si>
  <si>
    <t>помещения офисов, рабочие помещения, кабинеты в административных зданиях, конструкторских, проектных и научно-исследовательских организациях</t>
  </si>
  <si>
    <t>3</t>
  </si>
  <si>
    <t>Предприятия торговли:</t>
  </si>
  <si>
    <t>3.1</t>
  </si>
  <si>
    <t>торговые залы</t>
  </si>
  <si>
    <t>4</t>
  </si>
  <si>
    <t>Медицинские учреждения:</t>
  </si>
  <si>
    <t>4.1</t>
  </si>
  <si>
    <t>кабинеты врачей</t>
  </si>
  <si>
    <t>4.2</t>
  </si>
  <si>
    <t>палаты больниц и санаториев</t>
  </si>
  <si>
    <t>5</t>
  </si>
  <si>
    <t>Вокзалы и аэропорты:</t>
  </si>
  <si>
    <t>5.1</t>
  </si>
  <si>
    <t xml:space="preserve">пассажирские залы </t>
  </si>
  <si>
    <t>6</t>
  </si>
  <si>
    <t>Производство</t>
  </si>
  <si>
    <t>зависит от конкретного производстводственного процесса</t>
  </si>
  <si>
    <t>7</t>
  </si>
  <si>
    <t>Развлекательные и спортивные сооружения:</t>
  </si>
  <si>
    <t>7.1</t>
  </si>
  <si>
    <t>спортивные залы</t>
  </si>
  <si>
    <t>7.2</t>
  </si>
  <si>
    <t>зрительные залы клубов и кинотеатров</t>
  </si>
  <si>
    <t>7.3</t>
  </si>
  <si>
    <t>фойе театров и кино театров</t>
  </si>
  <si>
    <t>8</t>
  </si>
  <si>
    <t>Предприятия общественного питания:</t>
  </si>
  <si>
    <t>8.1</t>
  </si>
  <si>
    <t>залы кафе, ресторанов, столовых</t>
  </si>
  <si>
    <t>9</t>
  </si>
  <si>
    <t>Жилые помещения:</t>
  </si>
  <si>
    <t>9.1</t>
  </si>
  <si>
    <t>квартиры, дома отдыха, пансионаты, дома-интернаты для престарелых и инвалидов, спальные помещения в детских дошкольных учреждениях, спальных помещениях школ-интернатов</t>
  </si>
  <si>
    <t>9.2</t>
  </si>
  <si>
    <t>гостиницы и общежития</t>
  </si>
  <si>
    <t>9.3</t>
  </si>
  <si>
    <t>холлы гостиниц, общежитий и учреждений отдыха</t>
  </si>
  <si>
    <t>10</t>
  </si>
  <si>
    <t>Культовые здания</t>
  </si>
  <si>
    <t>11</t>
  </si>
  <si>
    <t>Уличные территории</t>
  </si>
  <si>
    <t>11.1</t>
  </si>
  <si>
    <t>непосредственно прилегающие к зданиям больниц и санаториевв городской местности</t>
  </si>
  <si>
    <t>СН 2.2.4/2.1.8.562-96</t>
  </si>
  <si>
    <t>11.2</t>
  </si>
  <si>
    <t>непосредственно прилегающие к жилым домам, зданиям поликлиник, зданиям амбулаторий, диспансеров, домов отдыха, пансионатов, домов-интернатов для престарелых и инвалидов, детских дошкольных учреждений, школ и других учебных заведений, библиотек</t>
  </si>
  <si>
    <t>11.3</t>
  </si>
  <si>
    <t>непосредственно прилегающие к зданиям гостиниц и общежитий</t>
  </si>
  <si>
    <t>11.4</t>
  </si>
  <si>
    <t>площадки отдыха на территории больниц и санаториев</t>
  </si>
  <si>
    <t>11.5</t>
  </si>
  <si>
    <t>площадки отдыха на территории микрорайонов и групп жилых домов, домов отдыха, пансионатов, домов-интернатов для престарелых и инвалидов, площадки детских дошкольных учреждений, школ и др. учебных заведений</t>
  </si>
  <si>
    <t>L=   S/n</t>
  </si>
  <si>
    <t>S- площадь помещения</t>
  </si>
  <si>
    <t>n - количество оповещателей</t>
  </si>
  <si>
    <r>
      <t xml:space="preserve">L=   </t>
    </r>
    <r>
      <rPr>
        <b/>
        <i/>
        <sz val="10"/>
        <rFont val="Arial"/>
        <family val="2"/>
      </rPr>
      <t>(</t>
    </r>
    <r>
      <rPr>
        <b/>
        <sz val="10"/>
        <rFont val="Arial Cyr"/>
        <family val="0"/>
      </rPr>
      <t>S/n)/1,5</t>
    </r>
  </si>
  <si>
    <r>
      <t xml:space="preserve">Примечание: </t>
    </r>
    <r>
      <rPr>
        <i/>
        <sz val="9"/>
        <rFont val="Arial Cyr"/>
        <family val="0"/>
      </rPr>
      <t xml:space="preserve">Для получения оптимальной равномерности и разборчивости речи, площадь озвучивания одним оповещателем программно ограничена (не более 260 кв.м) </t>
    </r>
    <r>
      <rPr>
        <sz val="9"/>
        <rFont val="Arial Cyr"/>
        <family val="0"/>
      </rPr>
      <t xml:space="preserve"> </t>
    </r>
  </si>
  <si>
    <r>
      <t>Примечание:</t>
    </r>
    <r>
      <rPr>
        <sz val="10"/>
        <rFont val="Arial"/>
        <family val="2"/>
      </rPr>
      <t xml:space="preserve"> При проведении расчетов в помещениях с перегородками (стеллажами и т.п.) должны учитываться эти особенности. Площади, разграниченные этими препятствиями должны рассматриваться как отдельные помещения. Так же должны рассчитываться и помещения со сложными архитектурными характеристиками (разноуровневые потолки, неправильные формы, изгибы в коридорах, объединенные залы и т.д.)  </t>
    </r>
  </si>
  <si>
    <t>Максимальный уровень звука (дБА)</t>
  </si>
  <si>
    <t>СНиП 23-03-2003</t>
  </si>
  <si>
    <t>Расстояние от оповещателя до дальней точки измерения по оси оповещателя (L max) м. -</t>
  </si>
  <si>
    <t>Расстояние от оповещателя до точки измерения (L изм) м. -</t>
  </si>
  <si>
    <t>Расстояние от оповещателя до точки измерения (L изм.) м. -</t>
  </si>
  <si>
    <t>Растояние между оповещателями (L) м. -</t>
  </si>
  <si>
    <t>Радиус диаграммы направленности оповещателя (R) м. -</t>
  </si>
  <si>
    <t>Растояние между оповещателями</t>
  </si>
  <si>
    <t>Площадь озвучивания одним  оповещателем (Sоп) кв.м. -</t>
  </si>
  <si>
    <t>На основе методики Wheelock Inc.</t>
  </si>
  <si>
    <t>Мощность одного речевого оповещателя (Вт.)</t>
  </si>
  <si>
    <t>Общая мощность потребляемая всеми речевыми оповещателями (Вт.)</t>
  </si>
  <si>
    <t>Требуемая мощность усилителей с учётом их нагрузки не более 85% (Вт.)</t>
  </si>
  <si>
    <t>Номинальная мощность динамика одиночного оповещателя(Р1 Вт)</t>
  </si>
  <si>
    <t>Требуемое расстояние по оси от одиночного оповещателя (Х м)</t>
  </si>
  <si>
    <t>Уровень звукового давления одиночного оповещателя по его оси на заданном расстоянии (Р дБ)</t>
  </si>
  <si>
    <t>Номинальная чувствительность динамика одиночного оповещателя (S0 1Вт/1м) дБ</t>
  </si>
  <si>
    <t>Подбор речевого оповещателя по его номинальному звуковому давлению</t>
  </si>
  <si>
    <t>Номинальное звуковое давление одиночного оповещателя на расстоянии 1 метр (дБ.) -</t>
  </si>
  <si>
    <t>Расчет звукового давления одиночного оповещателя  по его номинальной чувствительности</t>
  </si>
  <si>
    <t>Перевод звукового давления (Па) в уровень звука (дБА):</t>
  </si>
  <si>
    <t>где:</t>
  </si>
  <si>
    <r>
      <t>Уровень звука (дБА): L=20*Log(P/P</t>
    </r>
    <r>
      <rPr>
        <sz val="9"/>
        <rFont val="Times New Roman"/>
        <family val="1"/>
      </rPr>
      <t>0</t>
    </r>
    <r>
      <rPr>
        <sz val="12"/>
        <rFont val="Times New Roman"/>
        <family val="1"/>
      </rPr>
      <t>)</t>
    </r>
  </si>
  <si>
    <t>Р - величина звукового давления (Па):</t>
  </si>
  <si>
    <r>
      <t>Р</t>
    </r>
    <r>
      <rPr>
        <sz val="9"/>
        <rFont val="Times New Roman"/>
        <family val="1"/>
      </rPr>
      <t xml:space="preserve">0 </t>
    </r>
    <r>
      <rPr>
        <sz val="12"/>
        <rFont val="Times New Roman"/>
        <family val="1"/>
      </rPr>
      <t>- исходное звуковое давление в воздухе = 2*10 -5 (Па)</t>
    </r>
  </si>
  <si>
    <t>Для расчета ослабления уровня звука от расстояния (в пределах диаграммы направленности) можно воспользоваться таблицей:</t>
  </si>
  <si>
    <t>Расстояние (м.)</t>
  </si>
  <si>
    <t>Ослабление (дБ)</t>
  </si>
  <si>
    <t>Для учета увеличения уровня звука в зависимости от подводимой мощности можно воспользоваться таблицей:</t>
  </si>
  <si>
    <t>Мощность (Вт)</t>
  </si>
  <si>
    <t>Усиление (дБ)</t>
  </si>
  <si>
    <t>Для расчета уровня звукового давления на требуемом расстоянии можно воспользоваться упрощенной формулой:</t>
  </si>
  <si>
    <r>
      <t>SPL(дБ)=SPL</t>
    </r>
    <r>
      <rPr>
        <sz val="8"/>
        <rFont val="Arial Cyr"/>
        <family val="0"/>
      </rPr>
      <t xml:space="preserve">паспортное </t>
    </r>
    <r>
      <rPr>
        <sz val="12"/>
        <rFont val="Arial Cyr"/>
        <family val="0"/>
      </rPr>
      <t xml:space="preserve">- SPL </t>
    </r>
    <r>
      <rPr>
        <sz val="8"/>
        <rFont val="Arial Cyr"/>
        <family val="0"/>
      </rPr>
      <t xml:space="preserve">ослабления </t>
    </r>
    <r>
      <rPr>
        <sz val="12"/>
        <rFont val="Arial Cyr"/>
        <family val="0"/>
      </rPr>
      <t xml:space="preserve">+SPL </t>
    </r>
    <r>
      <rPr>
        <sz val="8"/>
        <rFont val="Arial Cyr"/>
        <family val="0"/>
      </rPr>
      <t>увеличения</t>
    </r>
  </si>
  <si>
    <t>SPL(дБ) - уровень на требуемом расстоянии в диаграмме направленности</t>
  </si>
  <si>
    <r>
      <t xml:space="preserve">ослабления звука в зависимости от расстояния (SPL </t>
    </r>
    <r>
      <rPr>
        <sz val="8"/>
        <rFont val="Times New Roman"/>
        <family val="1"/>
      </rPr>
      <t>ослабления</t>
    </r>
    <r>
      <rPr>
        <sz val="10"/>
        <rFont val="Times New Roman"/>
        <family val="1"/>
      </rPr>
      <t>)</t>
    </r>
    <r>
      <rPr>
        <sz val="12"/>
        <rFont val="Times New Roman"/>
        <family val="1"/>
      </rPr>
      <t>. Таблица №1.</t>
    </r>
  </si>
  <si>
    <r>
      <t xml:space="preserve">увеличения уровня в зависимости от подводимой мощности (SPL </t>
    </r>
    <r>
      <rPr>
        <sz val="8"/>
        <rFont val="Times New Roman"/>
        <family val="1"/>
      </rPr>
      <t>увеличения</t>
    </r>
    <r>
      <rPr>
        <sz val="12"/>
        <rFont val="Times New Roman"/>
        <family val="1"/>
      </rPr>
      <t>). Таблица №2.</t>
    </r>
  </si>
  <si>
    <r>
      <t>SPL</t>
    </r>
    <r>
      <rPr>
        <sz val="10"/>
        <rFont val="Arial Cyr"/>
        <family val="0"/>
      </rPr>
      <t xml:space="preserve"> </t>
    </r>
    <r>
      <rPr>
        <sz val="8"/>
        <rFont val="Arial Cyr"/>
        <family val="0"/>
      </rPr>
      <t>ослабления</t>
    </r>
    <r>
      <rPr>
        <sz val="12"/>
        <rFont val="Arial Cyr"/>
        <family val="0"/>
      </rPr>
      <t xml:space="preserve"> - уровень ослабления в зависимости от расстояния (см. таблицу №1)</t>
    </r>
  </si>
  <si>
    <r>
      <t>SPL</t>
    </r>
    <r>
      <rPr>
        <sz val="8"/>
        <rFont val="Arial Cyr"/>
        <family val="0"/>
      </rPr>
      <t>паспортное</t>
    </r>
    <r>
      <rPr>
        <sz val="12"/>
        <rFont val="Arial Cyr"/>
        <family val="0"/>
      </rPr>
      <t xml:space="preserve"> - уровень звукового давления по паспорту на расстоянии в 1м. (дБ/Вт./м.)</t>
    </r>
  </si>
  <si>
    <r>
      <t>SPL</t>
    </r>
    <r>
      <rPr>
        <sz val="10"/>
        <rFont val="Arial Cyr"/>
        <family val="0"/>
      </rPr>
      <t xml:space="preserve"> </t>
    </r>
    <r>
      <rPr>
        <sz val="8"/>
        <rFont val="Arial Cyr"/>
        <family val="0"/>
      </rPr>
      <t xml:space="preserve">увеличения </t>
    </r>
    <r>
      <rPr>
        <sz val="12"/>
        <rFont val="Arial Cyr"/>
        <family val="0"/>
      </rPr>
      <t>- уровень увеличения в зависимости от подводимой мощности (см. таблицу №2).</t>
    </r>
  </si>
  <si>
    <t>С большой долей условности можно считать, что угол равномерного распределения звука ( на средней частоте) у разных типов громкоговорителей составляет:</t>
  </si>
  <si>
    <t>Рупорный</t>
  </si>
  <si>
    <t>Прожекторный</t>
  </si>
  <si>
    <t>Настенный</t>
  </si>
  <si>
    <t>Потолочный</t>
  </si>
  <si>
    <t>75 - 90°</t>
  </si>
  <si>
    <t>80 - 90°</t>
  </si>
  <si>
    <t>30 - 45°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</si>
</sst>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25">
    <font>
      <sz val="10"/>
      <name val="Arial Cyr"/>
      <family val="0"/>
    </font>
    <font>
      <sz val="8"/>
      <name val="Arial Cyr"/>
      <family val="0"/>
    </font>
    <font>
      <sz val="12"/>
      <name val="Arial"/>
      <family val="2"/>
    </font>
    <font>
      <sz val="12"/>
      <color indexed="10"/>
      <name val="Arial"/>
      <family val="2"/>
    </font>
    <font>
      <b/>
      <u val="single"/>
      <sz val="12"/>
      <name val="Arial"/>
      <family val="2"/>
    </font>
    <font>
      <b/>
      <sz val="12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 Cyr"/>
      <family val="0"/>
    </font>
    <font>
      <b/>
      <i/>
      <sz val="10"/>
      <name val="Arial"/>
      <family val="2"/>
    </font>
    <font>
      <sz val="9"/>
      <name val="Arial Cyr"/>
      <family val="0"/>
    </font>
    <font>
      <i/>
      <sz val="9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sz val="10"/>
      <color indexed="9"/>
      <name val="Arial Cyr"/>
      <family val="0"/>
    </font>
    <font>
      <sz val="12"/>
      <name val="Arial Cyr"/>
      <family val="0"/>
    </font>
    <font>
      <sz val="12"/>
      <color indexed="9"/>
      <name val="Arial Cyr"/>
      <family val="0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" fontId="2" fillId="2" borderId="1" xfId="0" applyNumberFormat="1" applyFont="1" applyFill="1" applyBorder="1" applyAlignment="1">
      <alignment/>
    </xf>
    <xf numFmtId="2" fontId="2" fillId="2" borderId="1" xfId="0" applyNumberFormat="1" applyFont="1" applyFill="1" applyBorder="1" applyAlignment="1">
      <alignment/>
    </xf>
    <xf numFmtId="2" fontId="2" fillId="3" borderId="1" xfId="0" applyNumberFormat="1" applyFont="1" applyFill="1" applyBorder="1" applyAlignment="1">
      <alignment/>
    </xf>
    <xf numFmtId="2" fontId="2" fillId="3" borderId="2" xfId="0" applyNumberFormat="1" applyFont="1" applyFill="1" applyBorder="1" applyAlignment="1">
      <alignment/>
    </xf>
    <xf numFmtId="1" fontId="2" fillId="4" borderId="1" xfId="0" applyNumberFormat="1" applyFont="1" applyFill="1" applyBorder="1" applyAlignment="1">
      <alignment/>
    </xf>
    <xf numFmtId="2" fontId="2" fillId="4" borderId="1" xfId="0" applyNumberFormat="1" applyFont="1" applyFill="1" applyBorder="1" applyAlignment="1">
      <alignment/>
    </xf>
    <xf numFmtId="0" fontId="2" fillId="0" borderId="0" xfId="17" applyProtection="1">
      <alignment/>
      <protection hidden="1"/>
    </xf>
    <xf numFmtId="0" fontId="2" fillId="0" borderId="0" xfId="17" applyAlignment="1" applyProtection="1">
      <alignment horizontal="center"/>
      <protection hidden="1"/>
    </xf>
    <xf numFmtId="49" fontId="6" fillId="0" borderId="3" xfId="17" applyNumberFormat="1" applyFont="1" applyBorder="1" applyAlignment="1" applyProtection="1">
      <alignment horizontal="center" vertical="center" wrapText="1"/>
      <protection hidden="1"/>
    </xf>
    <xf numFmtId="0" fontId="6" fillId="0" borderId="3" xfId="17" applyFont="1" applyBorder="1" applyAlignment="1" applyProtection="1">
      <alignment horizontal="left" vertical="center" wrapText="1" indent="1"/>
      <protection hidden="1"/>
    </xf>
    <xf numFmtId="0" fontId="6" fillId="0" borderId="3" xfId="17" applyFont="1" applyBorder="1" applyAlignment="1" applyProtection="1">
      <alignment horizontal="center" vertical="center" wrapText="1"/>
      <protection hidden="1"/>
    </xf>
    <xf numFmtId="0" fontId="6" fillId="0" borderId="3" xfId="17" applyFont="1" applyBorder="1" applyAlignment="1" applyProtection="1">
      <alignment horizontal="center" vertical="top" wrapText="1"/>
      <protection hidden="1"/>
    </xf>
    <xf numFmtId="49" fontId="7" fillId="0" borderId="3" xfId="17" applyNumberFormat="1" applyFont="1" applyBorder="1" applyAlignment="1" applyProtection="1">
      <alignment horizontal="center" wrapText="1"/>
      <protection hidden="1"/>
    </xf>
    <xf numFmtId="0" fontId="7" fillId="0" borderId="3" xfId="17" applyFont="1" applyBorder="1" applyAlignment="1" applyProtection="1">
      <alignment horizontal="left" vertical="center" wrapText="1" indent="1"/>
      <protection hidden="1"/>
    </xf>
    <xf numFmtId="0" fontId="7" fillId="0" borderId="3" xfId="17" applyFont="1" applyBorder="1" applyAlignment="1" applyProtection="1">
      <alignment horizontal="center" wrapText="1"/>
      <protection hidden="1"/>
    </xf>
    <xf numFmtId="0" fontId="7" fillId="0" borderId="3" xfId="17" applyFont="1" applyBorder="1" applyAlignment="1" applyProtection="1">
      <alignment horizontal="center" vertical="top"/>
      <protection hidden="1"/>
    </xf>
    <xf numFmtId="49" fontId="7" fillId="0" borderId="3" xfId="17" applyNumberFormat="1" applyFont="1" applyBorder="1" applyAlignment="1" applyProtection="1">
      <alignment horizontal="center" vertical="top" wrapText="1"/>
      <protection hidden="1"/>
    </xf>
    <xf numFmtId="0" fontId="7" fillId="0" borderId="3" xfId="17" applyFont="1" applyBorder="1" applyAlignment="1" applyProtection="1">
      <alignment horizontal="center" vertical="top" wrapText="1"/>
      <protection hidden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2" fillId="4" borderId="1" xfId="0" applyFont="1" applyFill="1" applyBorder="1" applyAlignment="1">
      <alignment/>
    </xf>
    <xf numFmtId="2" fontId="2" fillId="5" borderId="1" xfId="0" applyNumberFormat="1" applyFont="1" applyFill="1" applyBorder="1" applyAlignment="1">
      <alignment/>
    </xf>
    <xf numFmtId="0" fontId="2" fillId="0" borderId="4" xfId="0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5" fillId="6" borderId="5" xfId="0" applyFont="1" applyFill="1" applyBorder="1" applyAlignment="1">
      <alignment/>
    </xf>
    <xf numFmtId="0" fontId="5" fillId="6" borderId="4" xfId="0" applyFont="1" applyFill="1" applyBorder="1" applyAlignment="1">
      <alignment/>
    </xf>
    <xf numFmtId="0" fontId="15" fillId="6" borderId="6" xfId="0" applyFont="1" applyFill="1" applyBorder="1" applyAlignment="1">
      <alignment/>
    </xf>
    <xf numFmtId="0" fontId="2" fillId="5" borderId="5" xfId="0" applyFont="1" applyFill="1" applyBorder="1" applyAlignment="1">
      <alignment/>
    </xf>
    <xf numFmtId="0" fontId="2" fillId="5" borderId="4" xfId="0" applyFont="1" applyFill="1" applyBorder="1" applyAlignment="1">
      <alignment/>
    </xf>
    <xf numFmtId="0" fontId="0" fillId="5" borderId="6" xfId="0" applyFill="1" applyBorder="1" applyAlignment="1">
      <alignment/>
    </xf>
    <xf numFmtId="0" fontId="2" fillId="2" borderId="5" xfId="0" applyFont="1" applyFill="1" applyBorder="1" applyAlignment="1">
      <alignment shrinkToFit="1"/>
    </xf>
    <xf numFmtId="0" fontId="2" fillId="2" borderId="4" xfId="0" applyFont="1" applyFill="1" applyBorder="1" applyAlignment="1">
      <alignment shrinkToFit="1"/>
    </xf>
    <xf numFmtId="0" fontId="2" fillId="2" borderId="6" xfId="0" applyFont="1" applyFill="1" applyBorder="1" applyAlignment="1">
      <alignment shrinkToFit="1"/>
    </xf>
    <xf numFmtId="2" fontId="2" fillId="2" borderId="5" xfId="0" applyNumberFormat="1" applyFont="1" applyFill="1" applyBorder="1" applyAlignment="1">
      <alignment/>
    </xf>
    <xf numFmtId="2" fontId="0" fillId="0" borderId="4" xfId="0" applyNumberFormat="1" applyBorder="1" applyAlignment="1">
      <alignment/>
    </xf>
    <xf numFmtId="2" fontId="0" fillId="0" borderId="6" xfId="0" applyNumberFormat="1" applyBorder="1" applyAlignment="1">
      <alignment/>
    </xf>
    <xf numFmtId="0" fontId="2" fillId="4" borderId="5" xfId="0" applyFont="1" applyFill="1" applyBorder="1" applyAlignment="1">
      <alignment/>
    </xf>
    <xf numFmtId="0" fontId="0" fillId="4" borderId="4" xfId="0" applyFill="1" applyBorder="1" applyAlignment="1">
      <alignment/>
    </xf>
    <xf numFmtId="0" fontId="0" fillId="4" borderId="6" xfId="0" applyFill="1" applyBorder="1" applyAlignment="1">
      <alignment/>
    </xf>
    <xf numFmtId="0" fontId="2" fillId="4" borderId="4" xfId="0" applyFont="1" applyFill="1" applyBorder="1" applyAlignment="1">
      <alignment/>
    </xf>
    <xf numFmtId="0" fontId="2" fillId="4" borderId="6" xfId="0" applyFont="1" applyFill="1" applyBorder="1" applyAlignment="1">
      <alignment/>
    </xf>
    <xf numFmtId="0" fontId="5" fillId="7" borderId="5" xfId="0" applyFont="1" applyFill="1" applyBorder="1" applyAlignment="1">
      <alignment/>
    </xf>
    <xf numFmtId="0" fontId="2" fillId="7" borderId="4" xfId="0" applyFont="1" applyFill="1" applyBorder="1" applyAlignment="1">
      <alignment/>
    </xf>
    <xf numFmtId="0" fontId="2" fillId="7" borderId="6" xfId="0" applyFont="1" applyFill="1" applyBorder="1" applyAlignment="1">
      <alignment/>
    </xf>
    <xf numFmtId="0" fontId="2" fillId="3" borderId="5" xfId="0" applyFont="1" applyFill="1" applyBorder="1" applyAlignment="1">
      <alignment shrinkToFit="1"/>
    </xf>
    <xf numFmtId="0" fontId="2" fillId="3" borderId="4" xfId="0" applyFont="1" applyFill="1" applyBorder="1" applyAlignment="1">
      <alignment shrinkToFit="1"/>
    </xf>
    <xf numFmtId="0" fontId="2" fillId="3" borderId="6" xfId="0" applyFont="1" applyFill="1" applyBorder="1" applyAlignment="1">
      <alignment shrinkToFit="1"/>
    </xf>
    <xf numFmtId="0" fontId="5" fillId="8" borderId="5" xfId="0" applyFont="1" applyFill="1" applyBorder="1" applyAlignment="1">
      <alignment/>
    </xf>
    <xf numFmtId="0" fontId="3" fillId="8" borderId="4" xfId="0" applyFont="1" applyFill="1" applyBorder="1" applyAlignment="1">
      <alignment/>
    </xf>
    <xf numFmtId="0" fontId="3" fillId="8" borderId="6" xfId="0" applyFont="1" applyFill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9" borderId="5" xfId="0" applyFont="1" applyFill="1" applyBorder="1" applyAlignment="1">
      <alignment/>
    </xf>
    <xf numFmtId="0" fontId="3" fillId="9" borderId="4" xfId="0" applyFont="1" applyFill="1" applyBorder="1" applyAlignment="1">
      <alignment/>
    </xf>
    <xf numFmtId="0" fontId="0" fillId="0" borderId="6" xfId="0" applyBorder="1" applyAlignment="1">
      <alignment/>
    </xf>
    <xf numFmtId="0" fontId="0" fillId="4" borderId="4" xfId="0" applyFont="1" applyFill="1" applyBorder="1" applyAlignment="1">
      <alignment/>
    </xf>
    <xf numFmtId="0" fontId="0" fillId="4" borderId="6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6" xfId="0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0" fillId="0" borderId="1" xfId="0" applyBorder="1" applyAlignment="1">
      <alignment/>
    </xf>
    <xf numFmtId="0" fontId="2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0" fillId="0" borderId="7" xfId="0" applyBorder="1" applyAlignment="1">
      <alignment/>
    </xf>
    <xf numFmtId="0" fontId="16" fillId="0" borderId="5" xfId="0" applyFont="1" applyBorder="1" applyAlignment="1">
      <alignment/>
    </xf>
    <xf numFmtId="0" fontId="0" fillId="0" borderId="4" xfId="0" applyBorder="1" applyAlignment="1">
      <alignment/>
    </xf>
    <xf numFmtId="0" fontId="16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16" fillId="0" borderId="5" xfId="0" applyFont="1" applyBorder="1" applyAlignment="1">
      <alignment vertical="justify"/>
    </xf>
    <xf numFmtId="0" fontId="16" fillId="0" borderId="4" xfId="0" applyFont="1" applyBorder="1" applyAlignment="1">
      <alignment vertical="justify"/>
    </xf>
    <xf numFmtId="0" fontId="22" fillId="0" borderId="0" xfId="0" applyFont="1" applyBorder="1" applyAlignment="1">
      <alignment/>
    </xf>
    <xf numFmtId="49" fontId="16" fillId="9" borderId="5" xfId="0" applyNumberFormat="1" applyFont="1" applyFill="1" applyBorder="1" applyAlignment="1">
      <alignment horizontal="center" vertical="center" wrapText="1"/>
    </xf>
    <xf numFmtId="49" fontId="16" fillId="9" borderId="4" xfId="0" applyNumberFormat="1" applyFont="1" applyFill="1" applyBorder="1" applyAlignment="1">
      <alignment horizontal="center" vertical="center" wrapText="1"/>
    </xf>
    <xf numFmtId="49" fontId="16" fillId="9" borderId="6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1" xfId="0" applyBorder="1" applyAlignment="1">
      <alignment horizontal="center" vertical="center"/>
    </xf>
    <xf numFmtId="0" fontId="16" fillId="4" borderId="5" xfId="0" applyFont="1" applyFill="1" applyBorder="1" applyAlignment="1">
      <alignment/>
    </xf>
    <xf numFmtId="0" fontId="16" fillId="8" borderId="5" xfId="0" applyFont="1" applyFill="1" applyBorder="1" applyAlignment="1">
      <alignment/>
    </xf>
    <xf numFmtId="0" fontId="0" fillId="8" borderId="4" xfId="0" applyFill="1" applyBorder="1" applyAlignment="1">
      <alignment/>
    </xf>
    <xf numFmtId="0" fontId="0" fillId="8" borderId="6" xfId="0" applyFill="1" applyBorder="1" applyAlignment="1">
      <alignment/>
    </xf>
    <xf numFmtId="0" fontId="16" fillId="0" borderId="6" xfId="0" applyFont="1" applyBorder="1" applyAlignment="1">
      <alignment/>
    </xf>
    <xf numFmtId="0" fontId="16" fillId="0" borderId="1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24" fillId="10" borderId="0" xfId="0" applyFont="1" applyFill="1" applyAlignment="1">
      <alignment/>
    </xf>
    <xf numFmtId="0" fontId="22" fillId="10" borderId="0" xfId="0" applyFont="1" applyFill="1" applyAlignment="1">
      <alignment/>
    </xf>
    <xf numFmtId="0" fontId="16" fillId="8" borderId="4" xfId="0" applyFont="1" applyFill="1" applyBorder="1" applyAlignment="1">
      <alignment/>
    </xf>
    <xf numFmtId="0" fontId="16" fillId="0" borderId="4" xfId="0" applyFont="1" applyBorder="1" applyAlignment="1">
      <alignment/>
    </xf>
    <xf numFmtId="0" fontId="23" fillId="0" borderId="5" xfId="0" applyFont="1" applyBorder="1" applyAlignment="1">
      <alignment/>
    </xf>
    <xf numFmtId="0" fontId="23" fillId="0" borderId="8" xfId="0" applyFont="1" applyBorder="1" applyAlignment="1">
      <alignment/>
    </xf>
    <xf numFmtId="0" fontId="23" fillId="0" borderId="1" xfId="0" applyFont="1" applyBorder="1" applyAlignment="1">
      <alignment/>
    </xf>
  </cellXfs>
  <cellStyles count="7">
    <cellStyle name="Normal" xfId="0"/>
    <cellStyle name="Currency" xfId="15"/>
    <cellStyle name="Currency [0]" xfId="16"/>
    <cellStyle name="Обычный_Расчет речевых оповещателей (version4)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133350</xdr:rowOff>
    </xdr:from>
    <xdr:to>
      <xdr:col>14</xdr:col>
      <xdr:colOff>228600</xdr:colOff>
      <xdr:row>15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180975" y="133350"/>
          <a:ext cx="9648825" cy="23241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152400</xdr:colOff>
      <xdr:row>2</xdr:row>
      <xdr:rowOff>161925</xdr:rowOff>
    </xdr:from>
    <xdr:to>
      <xdr:col>4</xdr:col>
      <xdr:colOff>666750</xdr:colOff>
      <xdr:row>12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38200" y="485775"/>
          <a:ext cx="2571750" cy="1504950"/>
        </a:xfrm>
        <a:prstGeom prst="rect">
          <a:avLst/>
        </a:prstGeom>
        <a:solidFill>
          <a:srgbClr val="CCFFCC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171450</xdr:colOff>
      <xdr:row>8</xdr:row>
      <xdr:rowOff>133350</xdr:rowOff>
    </xdr:from>
    <xdr:to>
      <xdr:col>2</xdr:col>
      <xdr:colOff>104775</xdr:colOff>
      <xdr:row>12</xdr:row>
      <xdr:rowOff>38100</xdr:rowOff>
    </xdr:to>
    <xdr:grpSp>
      <xdr:nvGrpSpPr>
        <xdr:cNvPr id="3" name="Group 3"/>
        <xdr:cNvGrpSpPr>
          <a:grpSpLocks/>
        </xdr:cNvGrpSpPr>
      </xdr:nvGrpSpPr>
      <xdr:grpSpPr>
        <a:xfrm>
          <a:off x="857250" y="1428750"/>
          <a:ext cx="619125" cy="552450"/>
          <a:chOff x="140" y="136"/>
          <a:chExt cx="58" cy="58"/>
        </a:xfrm>
        <a:solidFill>
          <a:srgbClr val="FFFFFF"/>
        </a:solidFill>
      </xdr:grpSpPr>
      <xdr:sp>
        <xdr:nvSpPr>
          <xdr:cNvPr id="4" name="Oval 4"/>
          <xdr:cNvSpPr>
            <a:spLocks/>
          </xdr:cNvSpPr>
        </xdr:nvSpPr>
        <xdr:spPr>
          <a:xfrm>
            <a:off x="140" y="136"/>
            <a:ext cx="58" cy="5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5" name="Group 5"/>
          <xdr:cNvGrpSpPr>
            <a:grpSpLocks/>
          </xdr:cNvGrpSpPr>
        </xdr:nvGrpSpPr>
        <xdr:grpSpPr>
          <a:xfrm>
            <a:off x="161" y="153"/>
            <a:ext cx="16" cy="25"/>
            <a:chOff x="328" y="290"/>
            <a:chExt cx="16" cy="25"/>
          </a:xfrm>
          <a:solidFill>
            <a:srgbClr val="FFFFFF"/>
          </a:solidFill>
        </xdr:grpSpPr>
        <xdr:sp>
          <xdr:nvSpPr>
            <xdr:cNvPr id="6" name="Rectangle 6"/>
            <xdr:cNvSpPr>
              <a:spLocks/>
            </xdr:cNvSpPr>
          </xdr:nvSpPr>
          <xdr:spPr>
            <a:xfrm>
              <a:off x="328" y="297"/>
              <a:ext cx="8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" name="AutoShape 7"/>
            <xdr:cNvSpPr>
              <a:spLocks/>
            </xdr:cNvSpPr>
          </xdr:nvSpPr>
          <xdr:spPr>
            <a:xfrm rot="5400000">
              <a:off x="328" y="298"/>
              <a:ext cx="25" cy="8"/>
            </a:xfrm>
            <a:prstGeom prst="trapezoid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2</xdr:col>
      <xdr:colOff>114300</xdr:colOff>
      <xdr:row>8</xdr:row>
      <xdr:rowOff>133350</xdr:rowOff>
    </xdr:from>
    <xdr:to>
      <xdr:col>3</xdr:col>
      <xdr:colOff>57150</xdr:colOff>
      <xdr:row>12</xdr:row>
      <xdr:rowOff>38100</xdr:rowOff>
    </xdr:to>
    <xdr:grpSp>
      <xdr:nvGrpSpPr>
        <xdr:cNvPr id="8" name="Group 8"/>
        <xdr:cNvGrpSpPr>
          <a:grpSpLocks/>
        </xdr:cNvGrpSpPr>
      </xdr:nvGrpSpPr>
      <xdr:grpSpPr>
        <a:xfrm>
          <a:off x="1485900" y="1428750"/>
          <a:ext cx="628650" cy="552450"/>
          <a:chOff x="140" y="136"/>
          <a:chExt cx="58" cy="58"/>
        </a:xfrm>
        <a:solidFill>
          <a:srgbClr val="FFFFFF"/>
        </a:solidFill>
      </xdr:grpSpPr>
      <xdr:sp>
        <xdr:nvSpPr>
          <xdr:cNvPr id="9" name="Oval 9"/>
          <xdr:cNvSpPr>
            <a:spLocks/>
          </xdr:cNvSpPr>
        </xdr:nvSpPr>
        <xdr:spPr>
          <a:xfrm>
            <a:off x="140" y="136"/>
            <a:ext cx="58" cy="5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10" name="Group 10"/>
          <xdr:cNvGrpSpPr>
            <a:grpSpLocks/>
          </xdr:cNvGrpSpPr>
        </xdr:nvGrpSpPr>
        <xdr:grpSpPr>
          <a:xfrm>
            <a:off x="161" y="153"/>
            <a:ext cx="16" cy="25"/>
            <a:chOff x="328" y="290"/>
            <a:chExt cx="16" cy="25"/>
          </a:xfrm>
          <a:solidFill>
            <a:srgbClr val="FFFFFF"/>
          </a:solidFill>
        </xdr:grpSpPr>
        <xdr:sp>
          <xdr:nvSpPr>
            <xdr:cNvPr id="11" name="Rectangle 11"/>
            <xdr:cNvSpPr>
              <a:spLocks/>
            </xdr:cNvSpPr>
          </xdr:nvSpPr>
          <xdr:spPr>
            <a:xfrm>
              <a:off x="328" y="297"/>
              <a:ext cx="8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" name="AutoShape 12"/>
            <xdr:cNvSpPr>
              <a:spLocks/>
            </xdr:cNvSpPr>
          </xdr:nvSpPr>
          <xdr:spPr>
            <a:xfrm rot="5400000">
              <a:off x="328" y="298"/>
              <a:ext cx="25" cy="8"/>
            </a:xfrm>
            <a:prstGeom prst="trapezoid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3</xdr:col>
      <xdr:colOff>66675</xdr:colOff>
      <xdr:row>8</xdr:row>
      <xdr:rowOff>123825</xdr:rowOff>
    </xdr:from>
    <xdr:to>
      <xdr:col>4</xdr:col>
      <xdr:colOff>0</xdr:colOff>
      <xdr:row>12</xdr:row>
      <xdr:rowOff>28575</xdr:rowOff>
    </xdr:to>
    <xdr:grpSp>
      <xdr:nvGrpSpPr>
        <xdr:cNvPr id="13" name="Group 13"/>
        <xdr:cNvGrpSpPr>
          <a:grpSpLocks/>
        </xdr:cNvGrpSpPr>
      </xdr:nvGrpSpPr>
      <xdr:grpSpPr>
        <a:xfrm>
          <a:off x="2124075" y="1419225"/>
          <a:ext cx="619125" cy="552450"/>
          <a:chOff x="140" y="136"/>
          <a:chExt cx="58" cy="58"/>
        </a:xfrm>
        <a:solidFill>
          <a:srgbClr val="FFFFFF"/>
        </a:solidFill>
      </xdr:grpSpPr>
      <xdr:sp>
        <xdr:nvSpPr>
          <xdr:cNvPr id="14" name="Oval 14"/>
          <xdr:cNvSpPr>
            <a:spLocks/>
          </xdr:cNvSpPr>
        </xdr:nvSpPr>
        <xdr:spPr>
          <a:xfrm>
            <a:off x="140" y="136"/>
            <a:ext cx="58" cy="5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15" name="Group 15"/>
          <xdr:cNvGrpSpPr>
            <a:grpSpLocks/>
          </xdr:cNvGrpSpPr>
        </xdr:nvGrpSpPr>
        <xdr:grpSpPr>
          <a:xfrm>
            <a:off x="161" y="153"/>
            <a:ext cx="16" cy="25"/>
            <a:chOff x="328" y="290"/>
            <a:chExt cx="16" cy="25"/>
          </a:xfrm>
          <a:solidFill>
            <a:srgbClr val="FFFFFF"/>
          </a:solidFill>
        </xdr:grpSpPr>
        <xdr:sp>
          <xdr:nvSpPr>
            <xdr:cNvPr id="16" name="Rectangle 16"/>
            <xdr:cNvSpPr>
              <a:spLocks/>
            </xdr:cNvSpPr>
          </xdr:nvSpPr>
          <xdr:spPr>
            <a:xfrm>
              <a:off x="328" y="297"/>
              <a:ext cx="8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" name="AutoShape 17"/>
            <xdr:cNvSpPr>
              <a:spLocks/>
            </xdr:cNvSpPr>
          </xdr:nvSpPr>
          <xdr:spPr>
            <a:xfrm rot="5400000">
              <a:off x="328" y="298"/>
              <a:ext cx="25" cy="8"/>
            </a:xfrm>
            <a:prstGeom prst="trapezoid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4</xdr:col>
      <xdr:colOff>19050</xdr:colOff>
      <xdr:row>8</xdr:row>
      <xdr:rowOff>114300</xdr:rowOff>
    </xdr:from>
    <xdr:to>
      <xdr:col>4</xdr:col>
      <xdr:colOff>647700</xdr:colOff>
      <xdr:row>12</xdr:row>
      <xdr:rowOff>19050</xdr:rowOff>
    </xdr:to>
    <xdr:grpSp>
      <xdr:nvGrpSpPr>
        <xdr:cNvPr id="18" name="Group 18"/>
        <xdr:cNvGrpSpPr>
          <a:grpSpLocks/>
        </xdr:cNvGrpSpPr>
      </xdr:nvGrpSpPr>
      <xdr:grpSpPr>
        <a:xfrm>
          <a:off x="2762250" y="1409700"/>
          <a:ext cx="619125" cy="552450"/>
          <a:chOff x="140" y="136"/>
          <a:chExt cx="58" cy="58"/>
        </a:xfrm>
        <a:solidFill>
          <a:srgbClr val="FFFFFF"/>
        </a:solidFill>
      </xdr:grpSpPr>
      <xdr:sp>
        <xdr:nvSpPr>
          <xdr:cNvPr id="19" name="Oval 19"/>
          <xdr:cNvSpPr>
            <a:spLocks/>
          </xdr:cNvSpPr>
        </xdr:nvSpPr>
        <xdr:spPr>
          <a:xfrm>
            <a:off x="140" y="136"/>
            <a:ext cx="58" cy="5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20" name="Group 20"/>
          <xdr:cNvGrpSpPr>
            <a:grpSpLocks/>
          </xdr:cNvGrpSpPr>
        </xdr:nvGrpSpPr>
        <xdr:grpSpPr>
          <a:xfrm>
            <a:off x="161" y="153"/>
            <a:ext cx="16" cy="25"/>
            <a:chOff x="328" y="290"/>
            <a:chExt cx="16" cy="25"/>
          </a:xfrm>
          <a:solidFill>
            <a:srgbClr val="FFFFFF"/>
          </a:solidFill>
        </xdr:grpSpPr>
        <xdr:sp>
          <xdr:nvSpPr>
            <xdr:cNvPr id="21" name="Rectangle 21"/>
            <xdr:cNvSpPr>
              <a:spLocks/>
            </xdr:cNvSpPr>
          </xdr:nvSpPr>
          <xdr:spPr>
            <a:xfrm>
              <a:off x="328" y="297"/>
              <a:ext cx="8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2" name="AutoShape 22"/>
            <xdr:cNvSpPr>
              <a:spLocks/>
            </xdr:cNvSpPr>
          </xdr:nvSpPr>
          <xdr:spPr>
            <a:xfrm rot="5400000">
              <a:off x="328" y="298"/>
              <a:ext cx="25" cy="8"/>
            </a:xfrm>
            <a:prstGeom prst="trapezoid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485775</xdr:colOff>
      <xdr:row>5</xdr:row>
      <xdr:rowOff>142875</xdr:rowOff>
    </xdr:from>
    <xdr:to>
      <xdr:col>2</xdr:col>
      <xdr:colOff>419100</xdr:colOff>
      <xdr:row>9</xdr:row>
      <xdr:rowOff>47625</xdr:rowOff>
    </xdr:to>
    <xdr:grpSp>
      <xdr:nvGrpSpPr>
        <xdr:cNvPr id="23" name="Group 23"/>
        <xdr:cNvGrpSpPr>
          <a:grpSpLocks/>
        </xdr:cNvGrpSpPr>
      </xdr:nvGrpSpPr>
      <xdr:grpSpPr>
        <a:xfrm>
          <a:off x="1171575" y="952500"/>
          <a:ext cx="619125" cy="552450"/>
          <a:chOff x="140" y="136"/>
          <a:chExt cx="58" cy="58"/>
        </a:xfrm>
        <a:solidFill>
          <a:srgbClr val="FFFFFF"/>
        </a:solidFill>
      </xdr:grpSpPr>
      <xdr:sp>
        <xdr:nvSpPr>
          <xdr:cNvPr id="24" name="Oval 24"/>
          <xdr:cNvSpPr>
            <a:spLocks/>
          </xdr:cNvSpPr>
        </xdr:nvSpPr>
        <xdr:spPr>
          <a:xfrm>
            <a:off x="140" y="136"/>
            <a:ext cx="58" cy="5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25" name="Group 25"/>
          <xdr:cNvGrpSpPr>
            <a:grpSpLocks/>
          </xdr:cNvGrpSpPr>
        </xdr:nvGrpSpPr>
        <xdr:grpSpPr>
          <a:xfrm>
            <a:off x="161" y="153"/>
            <a:ext cx="16" cy="25"/>
            <a:chOff x="328" y="290"/>
            <a:chExt cx="16" cy="25"/>
          </a:xfrm>
          <a:solidFill>
            <a:srgbClr val="FFFFFF"/>
          </a:solidFill>
        </xdr:grpSpPr>
        <xdr:sp>
          <xdr:nvSpPr>
            <xdr:cNvPr id="26" name="Rectangle 26"/>
            <xdr:cNvSpPr>
              <a:spLocks/>
            </xdr:cNvSpPr>
          </xdr:nvSpPr>
          <xdr:spPr>
            <a:xfrm>
              <a:off x="328" y="297"/>
              <a:ext cx="8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7" name="AutoShape 27"/>
            <xdr:cNvSpPr>
              <a:spLocks/>
            </xdr:cNvSpPr>
          </xdr:nvSpPr>
          <xdr:spPr>
            <a:xfrm rot="5400000">
              <a:off x="328" y="298"/>
              <a:ext cx="25" cy="8"/>
            </a:xfrm>
            <a:prstGeom prst="trapezoid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2</xdr:col>
      <xdr:colOff>419100</xdr:colOff>
      <xdr:row>5</xdr:row>
      <xdr:rowOff>142875</xdr:rowOff>
    </xdr:from>
    <xdr:to>
      <xdr:col>3</xdr:col>
      <xdr:colOff>352425</xdr:colOff>
      <xdr:row>9</xdr:row>
      <xdr:rowOff>47625</xdr:rowOff>
    </xdr:to>
    <xdr:grpSp>
      <xdr:nvGrpSpPr>
        <xdr:cNvPr id="28" name="Group 28"/>
        <xdr:cNvGrpSpPr>
          <a:grpSpLocks/>
        </xdr:cNvGrpSpPr>
      </xdr:nvGrpSpPr>
      <xdr:grpSpPr>
        <a:xfrm>
          <a:off x="1790700" y="952500"/>
          <a:ext cx="619125" cy="552450"/>
          <a:chOff x="140" y="136"/>
          <a:chExt cx="58" cy="58"/>
        </a:xfrm>
        <a:solidFill>
          <a:srgbClr val="FFFFFF"/>
        </a:solidFill>
      </xdr:grpSpPr>
      <xdr:sp>
        <xdr:nvSpPr>
          <xdr:cNvPr id="29" name="Oval 29"/>
          <xdr:cNvSpPr>
            <a:spLocks/>
          </xdr:cNvSpPr>
        </xdr:nvSpPr>
        <xdr:spPr>
          <a:xfrm>
            <a:off x="140" y="136"/>
            <a:ext cx="58" cy="5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30" name="Group 30"/>
          <xdr:cNvGrpSpPr>
            <a:grpSpLocks/>
          </xdr:cNvGrpSpPr>
        </xdr:nvGrpSpPr>
        <xdr:grpSpPr>
          <a:xfrm>
            <a:off x="161" y="153"/>
            <a:ext cx="16" cy="25"/>
            <a:chOff x="328" y="290"/>
            <a:chExt cx="16" cy="25"/>
          </a:xfrm>
          <a:solidFill>
            <a:srgbClr val="FFFFFF"/>
          </a:solidFill>
        </xdr:grpSpPr>
        <xdr:sp>
          <xdr:nvSpPr>
            <xdr:cNvPr id="31" name="Rectangle 31"/>
            <xdr:cNvSpPr>
              <a:spLocks/>
            </xdr:cNvSpPr>
          </xdr:nvSpPr>
          <xdr:spPr>
            <a:xfrm>
              <a:off x="328" y="297"/>
              <a:ext cx="8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2" name="AutoShape 32"/>
            <xdr:cNvSpPr>
              <a:spLocks/>
            </xdr:cNvSpPr>
          </xdr:nvSpPr>
          <xdr:spPr>
            <a:xfrm rot="5400000">
              <a:off x="328" y="298"/>
              <a:ext cx="25" cy="8"/>
            </a:xfrm>
            <a:prstGeom prst="trapezoid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3</xdr:col>
      <xdr:colOff>361950</xdr:colOff>
      <xdr:row>5</xdr:row>
      <xdr:rowOff>133350</xdr:rowOff>
    </xdr:from>
    <xdr:to>
      <xdr:col>4</xdr:col>
      <xdr:colOff>304800</xdr:colOff>
      <xdr:row>9</xdr:row>
      <xdr:rowOff>38100</xdr:rowOff>
    </xdr:to>
    <xdr:grpSp>
      <xdr:nvGrpSpPr>
        <xdr:cNvPr id="33" name="Group 33"/>
        <xdr:cNvGrpSpPr>
          <a:grpSpLocks/>
        </xdr:cNvGrpSpPr>
      </xdr:nvGrpSpPr>
      <xdr:grpSpPr>
        <a:xfrm>
          <a:off x="2419350" y="942975"/>
          <a:ext cx="628650" cy="552450"/>
          <a:chOff x="140" y="136"/>
          <a:chExt cx="58" cy="58"/>
        </a:xfrm>
        <a:solidFill>
          <a:srgbClr val="FFFFFF"/>
        </a:solidFill>
      </xdr:grpSpPr>
      <xdr:sp>
        <xdr:nvSpPr>
          <xdr:cNvPr id="34" name="Oval 34"/>
          <xdr:cNvSpPr>
            <a:spLocks/>
          </xdr:cNvSpPr>
        </xdr:nvSpPr>
        <xdr:spPr>
          <a:xfrm>
            <a:off x="140" y="136"/>
            <a:ext cx="58" cy="5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35" name="Group 35"/>
          <xdr:cNvGrpSpPr>
            <a:grpSpLocks/>
          </xdr:cNvGrpSpPr>
        </xdr:nvGrpSpPr>
        <xdr:grpSpPr>
          <a:xfrm>
            <a:off x="161" y="153"/>
            <a:ext cx="16" cy="25"/>
            <a:chOff x="328" y="290"/>
            <a:chExt cx="16" cy="25"/>
          </a:xfrm>
          <a:solidFill>
            <a:srgbClr val="FFFFFF"/>
          </a:solidFill>
        </xdr:grpSpPr>
        <xdr:sp>
          <xdr:nvSpPr>
            <xdr:cNvPr id="36" name="Rectangle 36"/>
            <xdr:cNvSpPr>
              <a:spLocks/>
            </xdr:cNvSpPr>
          </xdr:nvSpPr>
          <xdr:spPr>
            <a:xfrm>
              <a:off x="328" y="297"/>
              <a:ext cx="8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7" name="AutoShape 37"/>
            <xdr:cNvSpPr>
              <a:spLocks/>
            </xdr:cNvSpPr>
          </xdr:nvSpPr>
          <xdr:spPr>
            <a:xfrm rot="5400000">
              <a:off x="328" y="298"/>
              <a:ext cx="25" cy="8"/>
            </a:xfrm>
            <a:prstGeom prst="trapezoid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152400</xdr:colOff>
      <xdr:row>3</xdr:row>
      <xdr:rowOff>0</xdr:rowOff>
    </xdr:from>
    <xdr:to>
      <xdr:col>2</xdr:col>
      <xdr:colOff>85725</xdr:colOff>
      <xdr:row>6</xdr:row>
      <xdr:rowOff>66675</xdr:rowOff>
    </xdr:to>
    <xdr:grpSp>
      <xdr:nvGrpSpPr>
        <xdr:cNvPr id="38" name="Group 38"/>
        <xdr:cNvGrpSpPr>
          <a:grpSpLocks/>
        </xdr:cNvGrpSpPr>
      </xdr:nvGrpSpPr>
      <xdr:grpSpPr>
        <a:xfrm>
          <a:off x="838200" y="485775"/>
          <a:ext cx="619125" cy="552450"/>
          <a:chOff x="140" y="136"/>
          <a:chExt cx="58" cy="58"/>
        </a:xfrm>
        <a:solidFill>
          <a:srgbClr val="FFFFFF"/>
        </a:solidFill>
      </xdr:grpSpPr>
      <xdr:sp>
        <xdr:nvSpPr>
          <xdr:cNvPr id="39" name="Oval 39"/>
          <xdr:cNvSpPr>
            <a:spLocks/>
          </xdr:cNvSpPr>
        </xdr:nvSpPr>
        <xdr:spPr>
          <a:xfrm>
            <a:off x="140" y="136"/>
            <a:ext cx="58" cy="5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40" name="Group 40"/>
          <xdr:cNvGrpSpPr>
            <a:grpSpLocks/>
          </xdr:cNvGrpSpPr>
        </xdr:nvGrpSpPr>
        <xdr:grpSpPr>
          <a:xfrm>
            <a:off x="161" y="153"/>
            <a:ext cx="16" cy="25"/>
            <a:chOff x="328" y="290"/>
            <a:chExt cx="16" cy="25"/>
          </a:xfrm>
          <a:solidFill>
            <a:srgbClr val="FFFFFF"/>
          </a:solidFill>
        </xdr:grpSpPr>
        <xdr:sp>
          <xdr:nvSpPr>
            <xdr:cNvPr id="41" name="Rectangle 41"/>
            <xdr:cNvSpPr>
              <a:spLocks/>
            </xdr:cNvSpPr>
          </xdr:nvSpPr>
          <xdr:spPr>
            <a:xfrm>
              <a:off x="328" y="297"/>
              <a:ext cx="8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2" name="AutoShape 42"/>
            <xdr:cNvSpPr>
              <a:spLocks/>
            </xdr:cNvSpPr>
          </xdr:nvSpPr>
          <xdr:spPr>
            <a:xfrm rot="5400000">
              <a:off x="328" y="298"/>
              <a:ext cx="25" cy="8"/>
            </a:xfrm>
            <a:prstGeom prst="trapezoid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2</xdr:col>
      <xdr:colOff>95250</xdr:colOff>
      <xdr:row>3</xdr:row>
      <xdr:rowOff>0</xdr:rowOff>
    </xdr:from>
    <xdr:to>
      <xdr:col>3</xdr:col>
      <xdr:colOff>28575</xdr:colOff>
      <xdr:row>6</xdr:row>
      <xdr:rowOff>66675</xdr:rowOff>
    </xdr:to>
    <xdr:grpSp>
      <xdr:nvGrpSpPr>
        <xdr:cNvPr id="43" name="Group 43"/>
        <xdr:cNvGrpSpPr>
          <a:grpSpLocks/>
        </xdr:cNvGrpSpPr>
      </xdr:nvGrpSpPr>
      <xdr:grpSpPr>
        <a:xfrm>
          <a:off x="1466850" y="485775"/>
          <a:ext cx="619125" cy="552450"/>
          <a:chOff x="140" y="136"/>
          <a:chExt cx="58" cy="58"/>
        </a:xfrm>
        <a:solidFill>
          <a:srgbClr val="FFFFFF"/>
        </a:solidFill>
      </xdr:grpSpPr>
      <xdr:sp>
        <xdr:nvSpPr>
          <xdr:cNvPr id="44" name="Oval 44"/>
          <xdr:cNvSpPr>
            <a:spLocks/>
          </xdr:cNvSpPr>
        </xdr:nvSpPr>
        <xdr:spPr>
          <a:xfrm>
            <a:off x="140" y="136"/>
            <a:ext cx="58" cy="5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45" name="Group 45"/>
          <xdr:cNvGrpSpPr>
            <a:grpSpLocks/>
          </xdr:cNvGrpSpPr>
        </xdr:nvGrpSpPr>
        <xdr:grpSpPr>
          <a:xfrm>
            <a:off x="161" y="153"/>
            <a:ext cx="16" cy="25"/>
            <a:chOff x="328" y="290"/>
            <a:chExt cx="16" cy="25"/>
          </a:xfrm>
          <a:solidFill>
            <a:srgbClr val="FFFFFF"/>
          </a:solidFill>
        </xdr:grpSpPr>
        <xdr:sp>
          <xdr:nvSpPr>
            <xdr:cNvPr id="46" name="Rectangle 46"/>
            <xdr:cNvSpPr>
              <a:spLocks/>
            </xdr:cNvSpPr>
          </xdr:nvSpPr>
          <xdr:spPr>
            <a:xfrm>
              <a:off x="328" y="297"/>
              <a:ext cx="8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7" name="AutoShape 47"/>
            <xdr:cNvSpPr>
              <a:spLocks/>
            </xdr:cNvSpPr>
          </xdr:nvSpPr>
          <xdr:spPr>
            <a:xfrm rot="5400000">
              <a:off x="328" y="298"/>
              <a:ext cx="25" cy="8"/>
            </a:xfrm>
            <a:prstGeom prst="trapezoid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3</xdr:col>
      <xdr:colOff>47625</xdr:colOff>
      <xdr:row>2</xdr:row>
      <xdr:rowOff>161925</xdr:rowOff>
    </xdr:from>
    <xdr:to>
      <xdr:col>3</xdr:col>
      <xdr:colOff>666750</xdr:colOff>
      <xdr:row>6</xdr:row>
      <xdr:rowOff>57150</xdr:rowOff>
    </xdr:to>
    <xdr:grpSp>
      <xdr:nvGrpSpPr>
        <xdr:cNvPr id="48" name="Group 48"/>
        <xdr:cNvGrpSpPr>
          <a:grpSpLocks/>
        </xdr:cNvGrpSpPr>
      </xdr:nvGrpSpPr>
      <xdr:grpSpPr>
        <a:xfrm>
          <a:off x="2105025" y="485775"/>
          <a:ext cx="619125" cy="542925"/>
          <a:chOff x="140" y="136"/>
          <a:chExt cx="58" cy="58"/>
        </a:xfrm>
        <a:solidFill>
          <a:srgbClr val="FFFFFF"/>
        </a:solidFill>
      </xdr:grpSpPr>
      <xdr:sp>
        <xdr:nvSpPr>
          <xdr:cNvPr id="49" name="Oval 49"/>
          <xdr:cNvSpPr>
            <a:spLocks/>
          </xdr:cNvSpPr>
        </xdr:nvSpPr>
        <xdr:spPr>
          <a:xfrm>
            <a:off x="140" y="136"/>
            <a:ext cx="58" cy="5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50" name="Group 50"/>
          <xdr:cNvGrpSpPr>
            <a:grpSpLocks/>
          </xdr:cNvGrpSpPr>
        </xdr:nvGrpSpPr>
        <xdr:grpSpPr>
          <a:xfrm>
            <a:off x="161" y="153"/>
            <a:ext cx="16" cy="25"/>
            <a:chOff x="328" y="290"/>
            <a:chExt cx="16" cy="25"/>
          </a:xfrm>
          <a:solidFill>
            <a:srgbClr val="FFFFFF"/>
          </a:solidFill>
        </xdr:grpSpPr>
        <xdr:sp>
          <xdr:nvSpPr>
            <xdr:cNvPr id="51" name="Rectangle 51"/>
            <xdr:cNvSpPr>
              <a:spLocks/>
            </xdr:cNvSpPr>
          </xdr:nvSpPr>
          <xdr:spPr>
            <a:xfrm>
              <a:off x="328" y="297"/>
              <a:ext cx="8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2" name="AutoShape 52"/>
            <xdr:cNvSpPr>
              <a:spLocks/>
            </xdr:cNvSpPr>
          </xdr:nvSpPr>
          <xdr:spPr>
            <a:xfrm rot="5400000">
              <a:off x="328" y="298"/>
              <a:ext cx="25" cy="8"/>
            </a:xfrm>
            <a:prstGeom prst="trapezoid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4</xdr:col>
      <xdr:colOff>0</xdr:colOff>
      <xdr:row>2</xdr:row>
      <xdr:rowOff>161925</xdr:rowOff>
    </xdr:from>
    <xdr:to>
      <xdr:col>4</xdr:col>
      <xdr:colOff>619125</xdr:colOff>
      <xdr:row>6</xdr:row>
      <xdr:rowOff>47625</xdr:rowOff>
    </xdr:to>
    <xdr:grpSp>
      <xdr:nvGrpSpPr>
        <xdr:cNvPr id="53" name="Group 53"/>
        <xdr:cNvGrpSpPr>
          <a:grpSpLocks/>
        </xdr:cNvGrpSpPr>
      </xdr:nvGrpSpPr>
      <xdr:grpSpPr>
        <a:xfrm>
          <a:off x="2743200" y="485775"/>
          <a:ext cx="619125" cy="533400"/>
          <a:chOff x="140" y="136"/>
          <a:chExt cx="58" cy="58"/>
        </a:xfrm>
        <a:solidFill>
          <a:srgbClr val="FFFFFF"/>
        </a:solidFill>
      </xdr:grpSpPr>
      <xdr:sp>
        <xdr:nvSpPr>
          <xdr:cNvPr id="54" name="Oval 54"/>
          <xdr:cNvSpPr>
            <a:spLocks/>
          </xdr:cNvSpPr>
        </xdr:nvSpPr>
        <xdr:spPr>
          <a:xfrm>
            <a:off x="140" y="136"/>
            <a:ext cx="58" cy="5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55" name="Group 55"/>
          <xdr:cNvGrpSpPr>
            <a:grpSpLocks/>
          </xdr:cNvGrpSpPr>
        </xdr:nvGrpSpPr>
        <xdr:grpSpPr>
          <a:xfrm>
            <a:off x="161" y="153"/>
            <a:ext cx="16" cy="25"/>
            <a:chOff x="328" y="290"/>
            <a:chExt cx="16" cy="25"/>
          </a:xfrm>
          <a:solidFill>
            <a:srgbClr val="FFFFFF"/>
          </a:solidFill>
        </xdr:grpSpPr>
        <xdr:sp>
          <xdr:nvSpPr>
            <xdr:cNvPr id="56" name="Rectangle 56"/>
            <xdr:cNvSpPr>
              <a:spLocks/>
            </xdr:cNvSpPr>
          </xdr:nvSpPr>
          <xdr:spPr>
            <a:xfrm>
              <a:off x="328" y="297"/>
              <a:ext cx="8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7" name="AutoShape 57"/>
            <xdr:cNvSpPr>
              <a:spLocks/>
            </xdr:cNvSpPr>
          </xdr:nvSpPr>
          <xdr:spPr>
            <a:xfrm rot="5400000">
              <a:off x="328" y="298"/>
              <a:ext cx="25" cy="8"/>
            </a:xfrm>
            <a:prstGeom prst="trapezoid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152400</xdr:colOff>
      <xdr:row>12</xdr:row>
      <xdr:rowOff>38100</xdr:rowOff>
    </xdr:from>
    <xdr:to>
      <xdr:col>1</xdr:col>
      <xdr:colOff>152400</xdr:colOff>
      <xdr:row>14</xdr:row>
      <xdr:rowOff>47625</xdr:rowOff>
    </xdr:to>
    <xdr:sp>
      <xdr:nvSpPr>
        <xdr:cNvPr id="58" name="Line 58"/>
        <xdr:cNvSpPr>
          <a:spLocks/>
        </xdr:cNvSpPr>
      </xdr:nvSpPr>
      <xdr:spPr>
        <a:xfrm>
          <a:off x="838200" y="19812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485775</xdr:colOff>
      <xdr:row>10</xdr:row>
      <xdr:rowOff>104775</xdr:rowOff>
    </xdr:from>
    <xdr:to>
      <xdr:col>1</xdr:col>
      <xdr:colOff>485775</xdr:colOff>
      <xdr:row>14</xdr:row>
      <xdr:rowOff>57150</xdr:rowOff>
    </xdr:to>
    <xdr:sp>
      <xdr:nvSpPr>
        <xdr:cNvPr id="59" name="Line 59"/>
        <xdr:cNvSpPr>
          <a:spLocks/>
        </xdr:cNvSpPr>
      </xdr:nvSpPr>
      <xdr:spPr>
        <a:xfrm flipH="1">
          <a:off x="1171575" y="172402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428625</xdr:colOff>
      <xdr:row>10</xdr:row>
      <xdr:rowOff>123825</xdr:rowOff>
    </xdr:from>
    <xdr:to>
      <xdr:col>2</xdr:col>
      <xdr:colOff>428625</xdr:colOff>
      <xdr:row>14</xdr:row>
      <xdr:rowOff>76200</xdr:rowOff>
    </xdr:to>
    <xdr:sp>
      <xdr:nvSpPr>
        <xdr:cNvPr id="60" name="Line 60"/>
        <xdr:cNvSpPr>
          <a:spLocks/>
        </xdr:cNvSpPr>
      </xdr:nvSpPr>
      <xdr:spPr>
        <a:xfrm flipH="1">
          <a:off x="1800225" y="174307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371475</xdr:colOff>
      <xdr:row>10</xdr:row>
      <xdr:rowOff>123825</xdr:rowOff>
    </xdr:from>
    <xdr:to>
      <xdr:col>3</xdr:col>
      <xdr:colOff>371475</xdr:colOff>
      <xdr:row>14</xdr:row>
      <xdr:rowOff>76200</xdr:rowOff>
    </xdr:to>
    <xdr:sp>
      <xdr:nvSpPr>
        <xdr:cNvPr id="61" name="Line 61"/>
        <xdr:cNvSpPr>
          <a:spLocks/>
        </xdr:cNvSpPr>
      </xdr:nvSpPr>
      <xdr:spPr>
        <a:xfrm flipH="1">
          <a:off x="2428875" y="174307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333375</xdr:colOff>
      <xdr:row>10</xdr:row>
      <xdr:rowOff>123825</xdr:rowOff>
    </xdr:from>
    <xdr:to>
      <xdr:col>4</xdr:col>
      <xdr:colOff>333375</xdr:colOff>
      <xdr:row>14</xdr:row>
      <xdr:rowOff>76200</xdr:rowOff>
    </xdr:to>
    <xdr:sp>
      <xdr:nvSpPr>
        <xdr:cNvPr id="62" name="Line 62"/>
        <xdr:cNvSpPr>
          <a:spLocks/>
        </xdr:cNvSpPr>
      </xdr:nvSpPr>
      <xdr:spPr>
        <a:xfrm flipH="1">
          <a:off x="3076575" y="174307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666750</xdr:colOff>
      <xdr:row>10</xdr:row>
      <xdr:rowOff>152400</xdr:rowOff>
    </xdr:from>
    <xdr:to>
      <xdr:col>4</xdr:col>
      <xdr:colOff>666750</xdr:colOff>
      <xdr:row>14</xdr:row>
      <xdr:rowOff>104775</xdr:rowOff>
    </xdr:to>
    <xdr:sp>
      <xdr:nvSpPr>
        <xdr:cNvPr id="63" name="Line 63"/>
        <xdr:cNvSpPr>
          <a:spLocks/>
        </xdr:cNvSpPr>
      </xdr:nvSpPr>
      <xdr:spPr>
        <a:xfrm flipH="1">
          <a:off x="3409950" y="177165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152400</xdr:colOff>
      <xdr:row>13</xdr:row>
      <xdr:rowOff>57150</xdr:rowOff>
    </xdr:from>
    <xdr:to>
      <xdr:col>1</xdr:col>
      <xdr:colOff>485775</xdr:colOff>
      <xdr:row>13</xdr:row>
      <xdr:rowOff>57150</xdr:rowOff>
    </xdr:to>
    <xdr:sp>
      <xdr:nvSpPr>
        <xdr:cNvPr id="64" name="Line 64"/>
        <xdr:cNvSpPr>
          <a:spLocks/>
        </xdr:cNvSpPr>
      </xdr:nvSpPr>
      <xdr:spPr>
        <a:xfrm>
          <a:off x="838200" y="21621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495300</xdr:colOff>
      <xdr:row>13</xdr:row>
      <xdr:rowOff>57150</xdr:rowOff>
    </xdr:from>
    <xdr:to>
      <xdr:col>2</xdr:col>
      <xdr:colOff>438150</xdr:colOff>
      <xdr:row>13</xdr:row>
      <xdr:rowOff>57150</xdr:rowOff>
    </xdr:to>
    <xdr:sp>
      <xdr:nvSpPr>
        <xdr:cNvPr id="65" name="Line 65"/>
        <xdr:cNvSpPr>
          <a:spLocks/>
        </xdr:cNvSpPr>
      </xdr:nvSpPr>
      <xdr:spPr>
        <a:xfrm>
          <a:off x="1181100" y="21621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438150</xdr:colOff>
      <xdr:row>13</xdr:row>
      <xdr:rowOff>57150</xdr:rowOff>
    </xdr:from>
    <xdr:to>
      <xdr:col>3</xdr:col>
      <xdr:colOff>361950</xdr:colOff>
      <xdr:row>13</xdr:row>
      <xdr:rowOff>57150</xdr:rowOff>
    </xdr:to>
    <xdr:sp>
      <xdr:nvSpPr>
        <xdr:cNvPr id="66" name="Line 66"/>
        <xdr:cNvSpPr>
          <a:spLocks/>
        </xdr:cNvSpPr>
      </xdr:nvSpPr>
      <xdr:spPr>
        <a:xfrm>
          <a:off x="1809750" y="21621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371475</xdr:colOff>
      <xdr:row>13</xdr:row>
      <xdr:rowOff>57150</xdr:rowOff>
    </xdr:from>
    <xdr:to>
      <xdr:col>4</xdr:col>
      <xdr:colOff>323850</xdr:colOff>
      <xdr:row>13</xdr:row>
      <xdr:rowOff>57150</xdr:rowOff>
    </xdr:to>
    <xdr:sp>
      <xdr:nvSpPr>
        <xdr:cNvPr id="67" name="Line 67"/>
        <xdr:cNvSpPr>
          <a:spLocks/>
        </xdr:cNvSpPr>
      </xdr:nvSpPr>
      <xdr:spPr>
        <a:xfrm>
          <a:off x="2428875" y="21621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323850</xdr:colOff>
      <xdr:row>13</xdr:row>
      <xdr:rowOff>57150</xdr:rowOff>
    </xdr:from>
    <xdr:to>
      <xdr:col>4</xdr:col>
      <xdr:colOff>657225</xdr:colOff>
      <xdr:row>13</xdr:row>
      <xdr:rowOff>57150</xdr:rowOff>
    </xdr:to>
    <xdr:sp>
      <xdr:nvSpPr>
        <xdr:cNvPr id="68" name="Line 68"/>
        <xdr:cNvSpPr>
          <a:spLocks/>
        </xdr:cNvSpPr>
      </xdr:nvSpPr>
      <xdr:spPr>
        <a:xfrm>
          <a:off x="3067050" y="21621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2</xdr:col>
      <xdr:colOff>57150</xdr:colOff>
      <xdr:row>13</xdr:row>
      <xdr:rowOff>123825</xdr:rowOff>
    </xdr:from>
    <xdr:ext cx="152400" cy="180975"/>
    <xdr:sp>
      <xdr:nvSpPr>
        <xdr:cNvPr id="69" name="TextBox 69"/>
        <xdr:cNvSpPr txBox="1">
          <a:spLocks noChangeArrowheads="1"/>
        </xdr:cNvSpPr>
      </xdr:nvSpPr>
      <xdr:spPr>
        <a:xfrm>
          <a:off x="1428750" y="2228850"/>
          <a:ext cx="152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L</a:t>
          </a:r>
        </a:p>
      </xdr:txBody>
    </xdr:sp>
    <xdr:clientData/>
  </xdr:oneCellAnchor>
  <xdr:oneCellAnchor>
    <xdr:from>
      <xdr:col>3</xdr:col>
      <xdr:colOff>0</xdr:colOff>
      <xdr:row>13</xdr:row>
      <xdr:rowOff>114300</xdr:rowOff>
    </xdr:from>
    <xdr:ext cx="152400" cy="180975"/>
    <xdr:sp>
      <xdr:nvSpPr>
        <xdr:cNvPr id="70" name="TextBox 70"/>
        <xdr:cNvSpPr txBox="1">
          <a:spLocks noChangeArrowheads="1"/>
        </xdr:cNvSpPr>
      </xdr:nvSpPr>
      <xdr:spPr>
        <a:xfrm>
          <a:off x="2057400" y="2219325"/>
          <a:ext cx="152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L</a:t>
          </a:r>
        </a:p>
      </xdr:txBody>
    </xdr:sp>
    <xdr:clientData/>
  </xdr:oneCellAnchor>
  <xdr:oneCellAnchor>
    <xdr:from>
      <xdr:col>3</xdr:col>
      <xdr:colOff>666750</xdr:colOff>
      <xdr:row>13</xdr:row>
      <xdr:rowOff>123825</xdr:rowOff>
    </xdr:from>
    <xdr:ext cx="152400" cy="180975"/>
    <xdr:sp>
      <xdr:nvSpPr>
        <xdr:cNvPr id="71" name="TextBox 71"/>
        <xdr:cNvSpPr txBox="1">
          <a:spLocks noChangeArrowheads="1"/>
        </xdr:cNvSpPr>
      </xdr:nvSpPr>
      <xdr:spPr>
        <a:xfrm>
          <a:off x="2724150" y="2228850"/>
          <a:ext cx="152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L</a:t>
          </a:r>
        </a:p>
      </xdr:txBody>
    </xdr:sp>
    <xdr:clientData/>
  </xdr:oneCellAnchor>
  <xdr:oneCellAnchor>
    <xdr:from>
      <xdr:col>4</xdr:col>
      <xdr:colOff>400050</xdr:colOff>
      <xdr:row>13</xdr:row>
      <xdr:rowOff>123825</xdr:rowOff>
    </xdr:from>
    <xdr:ext cx="304800" cy="180975"/>
    <xdr:sp>
      <xdr:nvSpPr>
        <xdr:cNvPr id="72" name="TextBox 72"/>
        <xdr:cNvSpPr txBox="1">
          <a:spLocks noChangeArrowheads="1"/>
        </xdr:cNvSpPr>
      </xdr:nvSpPr>
      <xdr:spPr>
        <a:xfrm>
          <a:off x="3143250" y="22288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0,5L</a:t>
          </a:r>
        </a:p>
      </xdr:txBody>
    </xdr:sp>
    <xdr:clientData/>
  </xdr:oneCellAnchor>
  <xdr:oneCellAnchor>
    <xdr:from>
      <xdr:col>1</xdr:col>
      <xdr:colOff>180975</xdr:colOff>
      <xdr:row>13</xdr:row>
      <xdr:rowOff>123825</xdr:rowOff>
    </xdr:from>
    <xdr:ext cx="314325" cy="180975"/>
    <xdr:sp>
      <xdr:nvSpPr>
        <xdr:cNvPr id="73" name="TextBox 73"/>
        <xdr:cNvSpPr txBox="1">
          <a:spLocks noChangeArrowheads="1"/>
        </xdr:cNvSpPr>
      </xdr:nvSpPr>
      <xdr:spPr>
        <a:xfrm>
          <a:off x="866775" y="2228850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0,5L</a:t>
          </a:r>
        </a:p>
      </xdr:txBody>
    </xdr:sp>
    <xdr:clientData/>
  </xdr:oneCellAnchor>
  <xdr:twoCellAnchor>
    <xdr:from>
      <xdr:col>0</xdr:col>
      <xdr:colOff>428625</xdr:colOff>
      <xdr:row>12</xdr:row>
      <xdr:rowOff>47625</xdr:rowOff>
    </xdr:from>
    <xdr:to>
      <xdr:col>1</xdr:col>
      <xdr:colOff>419100</xdr:colOff>
      <xdr:row>12</xdr:row>
      <xdr:rowOff>47625</xdr:rowOff>
    </xdr:to>
    <xdr:sp>
      <xdr:nvSpPr>
        <xdr:cNvPr id="74" name="Line 74"/>
        <xdr:cNvSpPr>
          <a:spLocks/>
        </xdr:cNvSpPr>
      </xdr:nvSpPr>
      <xdr:spPr>
        <a:xfrm rot="5400000" flipH="1">
          <a:off x="428625" y="19907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419100</xdr:colOff>
      <xdr:row>10</xdr:row>
      <xdr:rowOff>85725</xdr:rowOff>
    </xdr:from>
    <xdr:to>
      <xdr:col>1</xdr:col>
      <xdr:colOff>476250</xdr:colOff>
      <xdr:row>10</xdr:row>
      <xdr:rowOff>85725</xdr:rowOff>
    </xdr:to>
    <xdr:sp>
      <xdr:nvSpPr>
        <xdr:cNvPr id="75" name="Line 75"/>
        <xdr:cNvSpPr>
          <a:spLocks/>
        </xdr:cNvSpPr>
      </xdr:nvSpPr>
      <xdr:spPr>
        <a:xfrm rot="5400000" flipH="1">
          <a:off x="419100" y="170497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419100</xdr:colOff>
      <xdr:row>7</xdr:row>
      <xdr:rowOff>95250</xdr:rowOff>
    </xdr:from>
    <xdr:to>
      <xdr:col>2</xdr:col>
      <xdr:colOff>104775</xdr:colOff>
      <xdr:row>7</xdr:row>
      <xdr:rowOff>95250</xdr:rowOff>
    </xdr:to>
    <xdr:sp>
      <xdr:nvSpPr>
        <xdr:cNvPr id="76" name="Line 76"/>
        <xdr:cNvSpPr>
          <a:spLocks/>
        </xdr:cNvSpPr>
      </xdr:nvSpPr>
      <xdr:spPr>
        <a:xfrm rot="5400000" flipH="1">
          <a:off x="419100" y="122872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409575</xdr:colOff>
      <xdr:row>5</xdr:row>
      <xdr:rowOff>0</xdr:rowOff>
    </xdr:from>
    <xdr:to>
      <xdr:col>1</xdr:col>
      <xdr:colOff>457200</xdr:colOff>
      <xdr:row>5</xdr:row>
      <xdr:rowOff>0</xdr:rowOff>
    </xdr:to>
    <xdr:sp>
      <xdr:nvSpPr>
        <xdr:cNvPr id="77" name="Line 77"/>
        <xdr:cNvSpPr>
          <a:spLocks/>
        </xdr:cNvSpPr>
      </xdr:nvSpPr>
      <xdr:spPr>
        <a:xfrm rot="5400000" flipH="1">
          <a:off x="409575" y="80962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409575</xdr:colOff>
      <xdr:row>2</xdr:row>
      <xdr:rowOff>161925</xdr:rowOff>
    </xdr:from>
    <xdr:to>
      <xdr:col>1</xdr:col>
      <xdr:colOff>438150</xdr:colOff>
      <xdr:row>2</xdr:row>
      <xdr:rowOff>161925</xdr:rowOff>
    </xdr:to>
    <xdr:sp>
      <xdr:nvSpPr>
        <xdr:cNvPr id="78" name="Line 78"/>
        <xdr:cNvSpPr>
          <a:spLocks/>
        </xdr:cNvSpPr>
      </xdr:nvSpPr>
      <xdr:spPr>
        <a:xfrm rot="5400000" flipH="1">
          <a:off x="409575" y="48577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0</xdr:col>
      <xdr:colOff>352425</xdr:colOff>
      <xdr:row>11</xdr:row>
      <xdr:rowOff>0</xdr:rowOff>
    </xdr:from>
    <xdr:ext cx="314325" cy="180975"/>
    <xdr:sp>
      <xdr:nvSpPr>
        <xdr:cNvPr id="79" name="TextBox 79"/>
        <xdr:cNvSpPr txBox="1">
          <a:spLocks noChangeArrowheads="1"/>
        </xdr:cNvSpPr>
      </xdr:nvSpPr>
      <xdr:spPr>
        <a:xfrm>
          <a:off x="352425" y="1781175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0,5L</a:t>
          </a:r>
        </a:p>
      </xdr:txBody>
    </xdr:sp>
    <xdr:clientData/>
  </xdr:oneCellAnchor>
  <xdr:twoCellAnchor>
    <xdr:from>
      <xdr:col>0</xdr:col>
      <xdr:colOff>676275</xdr:colOff>
      <xdr:row>10</xdr:row>
      <xdr:rowOff>95250</xdr:rowOff>
    </xdr:from>
    <xdr:to>
      <xdr:col>0</xdr:col>
      <xdr:colOff>676275</xdr:colOff>
      <xdr:row>12</xdr:row>
      <xdr:rowOff>47625</xdr:rowOff>
    </xdr:to>
    <xdr:sp>
      <xdr:nvSpPr>
        <xdr:cNvPr id="80" name="Line 80"/>
        <xdr:cNvSpPr>
          <a:spLocks/>
        </xdr:cNvSpPr>
      </xdr:nvSpPr>
      <xdr:spPr>
        <a:xfrm rot="5400000">
          <a:off x="676275" y="17145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676275</xdr:colOff>
      <xdr:row>7</xdr:row>
      <xdr:rowOff>85725</xdr:rowOff>
    </xdr:from>
    <xdr:to>
      <xdr:col>0</xdr:col>
      <xdr:colOff>676275</xdr:colOff>
      <xdr:row>10</xdr:row>
      <xdr:rowOff>85725</xdr:rowOff>
    </xdr:to>
    <xdr:sp>
      <xdr:nvSpPr>
        <xdr:cNvPr id="81" name="Line 81"/>
        <xdr:cNvSpPr>
          <a:spLocks/>
        </xdr:cNvSpPr>
      </xdr:nvSpPr>
      <xdr:spPr>
        <a:xfrm rot="5400000">
          <a:off x="676275" y="12192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676275</xdr:colOff>
      <xdr:row>4</xdr:row>
      <xdr:rowOff>104775</xdr:rowOff>
    </xdr:from>
    <xdr:to>
      <xdr:col>0</xdr:col>
      <xdr:colOff>676275</xdr:colOff>
      <xdr:row>7</xdr:row>
      <xdr:rowOff>104775</xdr:rowOff>
    </xdr:to>
    <xdr:sp>
      <xdr:nvSpPr>
        <xdr:cNvPr id="82" name="Line 82"/>
        <xdr:cNvSpPr>
          <a:spLocks/>
        </xdr:cNvSpPr>
      </xdr:nvSpPr>
      <xdr:spPr>
        <a:xfrm rot="5400000">
          <a:off x="676275" y="75247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676275</xdr:colOff>
      <xdr:row>2</xdr:row>
      <xdr:rowOff>161925</xdr:rowOff>
    </xdr:from>
    <xdr:to>
      <xdr:col>0</xdr:col>
      <xdr:colOff>676275</xdr:colOff>
      <xdr:row>4</xdr:row>
      <xdr:rowOff>152400</xdr:rowOff>
    </xdr:to>
    <xdr:sp>
      <xdr:nvSpPr>
        <xdr:cNvPr id="83" name="Line 83"/>
        <xdr:cNvSpPr>
          <a:spLocks/>
        </xdr:cNvSpPr>
      </xdr:nvSpPr>
      <xdr:spPr>
        <a:xfrm rot="5400000">
          <a:off x="676275" y="4857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0</xdr:col>
      <xdr:colOff>409575</xdr:colOff>
      <xdr:row>8</xdr:row>
      <xdr:rowOff>114300</xdr:rowOff>
    </xdr:from>
    <xdr:ext cx="152400" cy="180975"/>
    <xdr:sp>
      <xdr:nvSpPr>
        <xdr:cNvPr id="84" name="TextBox 84"/>
        <xdr:cNvSpPr txBox="1">
          <a:spLocks noChangeArrowheads="1"/>
        </xdr:cNvSpPr>
      </xdr:nvSpPr>
      <xdr:spPr>
        <a:xfrm>
          <a:off x="409575" y="1409700"/>
          <a:ext cx="152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L</a:t>
          </a:r>
        </a:p>
      </xdr:txBody>
    </xdr:sp>
    <xdr:clientData/>
  </xdr:oneCellAnchor>
  <xdr:oneCellAnchor>
    <xdr:from>
      <xdr:col>0</xdr:col>
      <xdr:colOff>447675</xdr:colOff>
      <xdr:row>5</xdr:row>
      <xdr:rowOff>114300</xdr:rowOff>
    </xdr:from>
    <xdr:ext cx="152400" cy="180975"/>
    <xdr:sp>
      <xdr:nvSpPr>
        <xdr:cNvPr id="85" name="TextBox 85"/>
        <xdr:cNvSpPr txBox="1">
          <a:spLocks noChangeArrowheads="1"/>
        </xdr:cNvSpPr>
      </xdr:nvSpPr>
      <xdr:spPr>
        <a:xfrm>
          <a:off x="447675" y="923925"/>
          <a:ext cx="152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L</a:t>
          </a:r>
        </a:p>
      </xdr:txBody>
    </xdr:sp>
    <xdr:clientData/>
  </xdr:oneCellAnchor>
  <xdr:oneCellAnchor>
    <xdr:from>
      <xdr:col>0</xdr:col>
      <xdr:colOff>333375</xdr:colOff>
      <xdr:row>3</xdr:row>
      <xdr:rowOff>133350</xdr:rowOff>
    </xdr:from>
    <xdr:ext cx="314325" cy="180975"/>
    <xdr:sp>
      <xdr:nvSpPr>
        <xdr:cNvPr id="86" name="TextBox 86"/>
        <xdr:cNvSpPr txBox="1">
          <a:spLocks noChangeArrowheads="1"/>
        </xdr:cNvSpPr>
      </xdr:nvSpPr>
      <xdr:spPr>
        <a:xfrm>
          <a:off x="333375" y="619125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0,5L</a:t>
          </a:r>
        </a:p>
      </xdr:txBody>
    </xdr:sp>
    <xdr:clientData/>
  </xdr:oneCellAnchor>
  <xdr:oneCellAnchor>
    <xdr:from>
      <xdr:col>3</xdr:col>
      <xdr:colOff>133350</xdr:colOff>
      <xdr:row>1</xdr:row>
      <xdr:rowOff>28575</xdr:rowOff>
    </xdr:from>
    <xdr:ext cx="3648075" cy="200025"/>
    <xdr:sp>
      <xdr:nvSpPr>
        <xdr:cNvPr id="87" name="TextBox 87"/>
        <xdr:cNvSpPr txBox="1">
          <a:spLocks noChangeArrowheads="1"/>
        </xdr:cNvSpPr>
      </xdr:nvSpPr>
      <xdr:spPr>
        <a:xfrm>
          <a:off x="2190750" y="190500"/>
          <a:ext cx="3648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Примеры расстановки потолочных оповещателей</a:t>
          </a:r>
        </a:p>
      </xdr:txBody>
    </xdr:sp>
    <xdr:clientData/>
  </xdr:oneCellAnchor>
  <xdr:twoCellAnchor>
    <xdr:from>
      <xdr:col>0</xdr:col>
      <xdr:colOff>171450</xdr:colOff>
      <xdr:row>15</xdr:row>
      <xdr:rowOff>152400</xdr:rowOff>
    </xdr:from>
    <xdr:to>
      <xdr:col>14</xdr:col>
      <xdr:colOff>238125</xdr:colOff>
      <xdr:row>28</xdr:row>
      <xdr:rowOff>114300</xdr:rowOff>
    </xdr:to>
    <xdr:sp>
      <xdr:nvSpPr>
        <xdr:cNvPr id="88" name="Rectangle 88"/>
        <xdr:cNvSpPr>
          <a:spLocks/>
        </xdr:cNvSpPr>
      </xdr:nvSpPr>
      <xdr:spPr>
        <a:xfrm>
          <a:off x="171450" y="2581275"/>
          <a:ext cx="9667875" cy="44958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3</xdr:col>
      <xdr:colOff>409575</xdr:colOff>
      <xdr:row>16</xdr:row>
      <xdr:rowOff>66675</xdr:rowOff>
    </xdr:from>
    <xdr:ext cx="3552825" cy="200025"/>
    <xdr:sp>
      <xdr:nvSpPr>
        <xdr:cNvPr id="89" name="TextBox 89"/>
        <xdr:cNvSpPr txBox="1">
          <a:spLocks noChangeArrowheads="1"/>
        </xdr:cNvSpPr>
      </xdr:nvSpPr>
      <xdr:spPr>
        <a:xfrm>
          <a:off x="2466975" y="2657475"/>
          <a:ext cx="3552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Примеры расстановки настенных оповещателей</a:t>
          </a:r>
        </a:p>
      </xdr:txBody>
    </xdr:sp>
    <xdr:clientData/>
  </xdr:oneCellAnchor>
  <xdr:twoCellAnchor>
    <xdr:from>
      <xdr:col>7</xdr:col>
      <xdr:colOff>447675</xdr:colOff>
      <xdr:row>21</xdr:row>
      <xdr:rowOff>914400</xdr:rowOff>
    </xdr:from>
    <xdr:to>
      <xdr:col>10</xdr:col>
      <xdr:colOff>180975</xdr:colOff>
      <xdr:row>25</xdr:row>
      <xdr:rowOff>104775</xdr:rowOff>
    </xdr:to>
    <xdr:sp>
      <xdr:nvSpPr>
        <xdr:cNvPr id="90" name="Rectangle 90"/>
        <xdr:cNvSpPr>
          <a:spLocks/>
        </xdr:cNvSpPr>
      </xdr:nvSpPr>
      <xdr:spPr>
        <a:xfrm>
          <a:off x="5248275" y="4314825"/>
          <a:ext cx="1790700" cy="2266950"/>
        </a:xfrm>
        <a:prstGeom prst="rect">
          <a:avLst/>
        </a:prstGeom>
        <a:solidFill>
          <a:srgbClr val="CCFFCC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628650</xdr:colOff>
      <xdr:row>24</xdr:row>
      <xdr:rowOff>152400</xdr:rowOff>
    </xdr:from>
    <xdr:to>
      <xdr:col>8</xdr:col>
      <xdr:colOff>190500</xdr:colOff>
      <xdr:row>25</xdr:row>
      <xdr:rowOff>95250</xdr:rowOff>
    </xdr:to>
    <xdr:grpSp>
      <xdr:nvGrpSpPr>
        <xdr:cNvPr id="91" name="Group 91"/>
        <xdr:cNvGrpSpPr>
          <a:grpSpLocks/>
        </xdr:cNvGrpSpPr>
      </xdr:nvGrpSpPr>
      <xdr:grpSpPr>
        <a:xfrm rot="16200000">
          <a:off x="5429250" y="6467475"/>
          <a:ext cx="247650" cy="104775"/>
          <a:chOff x="328" y="290"/>
          <a:chExt cx="16" cy="25"/>
        </a:xfrm>
        <a:solidFill>
          <a:srgbClr val="FFFFFF"/>
        </a:solidFill>
      </xdr:grpSpPr>
      <xdr:sp>
        <xdr:nvSpPr>
          <xdr:cNvPr id="92" name="Rectangle 92"/>
          <xdr:cNvSpPr>
            <a:spLocks/>
          </xdr:cNvSpPr>
        </xdr:nvSpPr>
        <xdr:spPr>
          <a:xfrm>
            <a:off x="328" y="297"/>
            <a:ext cx="8" cy="1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3" name="AutoShape 93"/>
          <xdr:cNvSpPr>
            <a:spLocks/>
          </xdr:cNvSpPr>
        </xdr:nvSpPr>
        <xdr:spPr>
          <a:xfrm rot="5400000">
            <a:off x="328" y="298"/>
            <a:ext cx="25" cy="8"/>
          </a:xfrm>
          <a:prstGeom prst="trapezoid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7</xdr:col>
      <xdr:colOff>447675</xdr:colOff>
      <xdr:row>25</xdr:row>
      <xdr:rowOff>114300</xdr:rowOff>
    </xdr:from>
    <xdr:to>
      <xdr:col>7</xdr:col>
      <xdr:colOff>447675</xdr:colOff>
      <xdr:row>27</xdr:row>
      <xdr:rowOff>95250</xdr:rowOff>
    </xdr:to>
    <xdr:sp>
      <xdr:nvSpPr>
        <xdr:cNvPr id="94" name="Line 94"/>
        <xdr:cNvSpPr>
          <a:spLocks/>
        </xdr:cNvSpPr>
      </xdr:nvSpPr>
      <xdr:spPr>
        <a:xfrm>
          <a:off x="5248275" y="65913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76200</xdr:colOff>
      <xdr:row>25</xdr:row>
      <xdr:rowOff>104775</xdr:rowOff>
    </xdr:from>
    <xdr:to>
      <xdr:col>8</xdr:col>
      <xdr:colOff>76200</xdr:colOff>
      <xdr:row>27</xdr:row>
      <xdr:rowOff>85725</xdr:rowOff>
    </xdr:to>
    <xdr:sp>
      <xdr:nvSpPr>
        <xdr:cNvPr id="95" name="Line 95"/>
        <xdr:cNvSpPr>
          <a:spLocks/>
        </xdr:cNvSpPr>
      </xdr:nvSpPr>
      <xdr:spPr>
        <a:xfrm>
          <a:off x="5562600" y="65817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657225</xdr:colOff>
      <xdr:row>25</xdr:row>
      <xdr:rowOff>38100</xdr:rowOff>
    </xdr:from>
    <xdr:to>
      <xdr:col>8</xdr:col>
      <xdr:colOff>657225</xdr:colOff>
      <xdr:row>27</xdr:row>
      <xdr:rowOff>104775</xdr:rowOff>
    </xdr:to>
    <xdr:sp>
      <xdr:nvSpPr>
        <xdr:cNvPr id="96" name="Line 96"/>
        <xdr:cNvSpPr>
          <a:spLocks/>
        </xdr:cNvSpPr>
      </xdr:nvSpPr>
      <xdr:spPr>
        <a:xfrm flipH="1">
          <a:off x="6143625" y="651510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542925</xdr:colOff>
      <xdr:row>25</xdr:row>
      <xdr:rowOff>95250</xdr:rowOff>
    </xdr:from>
    <xdr:to>
      <xdr:col>9</xdr:col>
      <xdr:colOff>542925</xdr:colOff>
      <xdr:row>27</xdr:row>
      <xdr:rowOff>114300</xdr:rowOff>
    </xdr:to>
    <xdr:sp>
      <xdr:nvSpPr>
        <xdr:cNvPr id="97" name="Line 97"/>
        <xdr:cNvSpPr>
          <a:spLocks/>
        </xdr:cNvSpPr>
      </xdr:nvSpPr>
      <xdr:spPr>
        <a:xfrm flipH="1">
          <a:off x="6715125" y="657225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180975</xdr:colOff>
      <xdr:row>24</xdr:row>
      <xdr:rowOff>76200</xdr:rowOff>
    </xdr:from>
    <xdr:to>
      <xdr:col>10</xdr:col>
      <xdr:colOff>180975</xdr:colOff>
      <xdr:row>27</xdr:row>
      <xdr:rowOff>142875</xdr:rowOff>
    </xdr:to>
    <xdr:sp>
      <xdr:nvSpPr>
        <xdr:cNvPr id="98" name="Line 98"/>
        <xdr:cNvSpPr>
          <a:spLocks/>
        </xdr:cNvSpPr>
      </xdr:nvSpPr>
      <xdr:spPr>
        <a:xfrm flipH="1">
          <a:off x="7038975" y="639127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523875</xdr:colOff>
      <xdr:row>24</xdr:row>
      <xdr:rowOff>152400</xdr:rowOff>
    </xdr:from>
    <xdr:to>
      <xdr:col>9</xdr:col>
      <xdr:colOff>85725</xdr:colOff>
      <xdr:row>25</xdr:row>
      <xdr:rowOff>95250</xdr:rowOff>
    </xdr:to>
    <xdr:grpSp>
      <xdr:nvGrpSpPr>
        <xdr:cNvPr id="99" name="Group 99"/>
        <xdr:cNvGrpSpPr>
          <a:grpSpLocks/>
        </xdr:cNvGrpSpPr>
      </xdr:nvGrpSpPr>
      <xdr:grpSpPr>
        <a:xfrm rot="16200000">
          <a:off x="6010275" y="6467475"/>
          <a:ext cx="247650" cy="104775"/>
          <a:chOff x="328" y="290"/>
          <a:chExt cx="16" cy="25"/>
        </a:xfrm>
        <a:solidFill>
          <a:srgbClr val="FFFFFF"/>
        </a:solidFill>
      </xdr:grpSpPr>
      <xdr:sp>
        <xdr:nvSpPr>
          <xdr:cNvPr id="100" name="Rectangle 100"/>
          <xdr:cNvSpPr>
            <a:spLocks/>
          </xdr:cNvSpPr>
        </xdr:nvSpPr>
        <xdr:spPr>
          <a:xfrm>
            <a:off x="328" y="297"/>
            <a:ext cx="8" cy="1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1" name="AutoShape 101"/>
          <xdr:cNvSpPr>
            <a:spLocks/>
          </xdr:cNvSpPr>
        </xdr:nvSpPr>
        <xdr:spPr>
          <a:xfrm rot="5400000">
            <a:off x="328" y="298"/>
            <a:ext cx="25" cy="8"/>
          </a:xfrm>
          <a:prstGeom prst="trapezoid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24</xdr:row>
      <xdr:rowOff>152400</xdr:rowOff>
    </xdr:from>
    <xdr:to>
      <xdr:col>9</xdr:col>
      <xdr:colOff>666750</xdr:colOff>
      <xdr:row>25</xdr:row>
      <xdr:rowOff>95250</xdr:rowOff>
    </xdr:to>
    <xdr:grpSp>
      <xdr:nvGrpSpPr>
        <xdr:cNvPr id="102" name="Group 102"/>
        <xdr:cNvGrpSpPr>
          <a:grpSpLocks/>
        </xdr:cNvGrpSpPr>
      </xdr:nvGrpSpPr>
      <xdr:grpSpPr>
        <a:xfrm rot="16200000">
          <a:off x="6591300" y="6467475"/>
          <a:ext cx="247650" cy="104775"/>
          <a:chOff x="328" y="290"/>
          <a:chExt cx="16" cy="25"/>
        </a:xfrm>
        <a:solidFill>
          <a:srgbClr val="FFFFFF"/>
        </a:solidFill>
      </xdr:grpSpPr>
      <xdr:sp>
        <xdr:nvSpPr>
          <xdr:cNvPr id="103" name="Rectangle 103"/>
          <xdr:cNvSpPr>
            <a:spLocks/>
          </xdr:cNvSpPr>
        </xdr:nvSpPr>
        <xdr:spPr>
          <a:xfrm>
            <a:off x="328" y="297"/>
            <a:ext cx="8" cy="1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4" name="AutoShape 104"/>
          <xdr:cNvSpPr>
            <a:spLocks/>
          </xdr:cNvSpPr>
        </xdr:nvSpPr>
        <xdr:spPr>
          <a:xfrm rot="5400000">
            <a:off x="328" y="298"/>
            <a:ext cx="25" cy="8"/>
          </a:xfrm>
          <a:prstGeom prst="trapezoid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8</xdr:col>
      <xdr:colOff>257175</xdr:colOff>
      <xdr:row>21</xdr:row>
      <xdr:rowOff>1066800</xdr:rowOff>
    </xdr:from>
    <xdr:to>
      <xdr:col>8</xdr:col>
      <xdr:colOff>504825</xdr:colOff>
      <xdr:row>22</xdr:row>
      <xdr:rowOff>0</xdr:rowOff>
    </xdr:to>
    <xdr:grpSp>
      <xdr:nvGrpSpPr>
        <xdr:cNvPr id="105" name="Group 105"/>
        <xdr:cNvGrpSpPr>
          <a:grpSpLocks/>
        </xdr:cNvGrpSpPr>
      </xdr:nvGrpSpPr>
      <xdr:grpSpPr>
        <a:xfrm rot="5400000" flipV="1">
          <a:off x="5743575" y="4467225"/>
          <a:ext cx="247650" cy="1524000"/>
          <a:chOff x="328" y="290"/>
          <a:chExt cx="16" cy="25"/>
        </a:xfrm>
        <a:solidFill>
          <a:srgbClr val="FFFFFF"/>
        </a:solidFill>
      </xdr:grpSpPr>
      <xdr:sp>
        <xdr:nvSpPr>
          <xdr:cNvPr id="106" name="Rectangle 106"/>
          <xdr:cNvSpPr>
            <a:spLocks/>
          </xdr:cNvSpPr>
        </xdr:nvSpPr>
        <xdr:spPr>
          <a:xfrm>
            <a:off x="328" y="297"/>
            <a:ext cx="8" cy="1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7" name="AutoShape 107"/>
          <xdr:cNvSpPr>
            <a:spLocks/>
          </xdr:cNvSpPr>
        </xdr:nvSpPr>
        <xdr:spPr>
          <a:xfrm rot="5400000">
            <a:off x="328" y="298"/>
            <a:ext cx="25" cy="8"/>
          </a:xfrm>
          <a:prstGeom prst="trapezoid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9</xdr:col>
      <xdr:colOff>152400</xdr:colOff>
      <xdr:row>21</xdr:row>
      <xdr:rowOff>1066800</xdr:rowOff>
    </xdr:from>
    <xdr:to>
      <xdr:col>9</xdr:col>
      <xdr:colOff>400050</xdr:colOff>
      <xdr:row>22</xdr:row>
      <xdr:rowOff>0</xdr:rowOff>
    </xdr:to>
    <xdr:grpSp>
      <xdr:nvGrpSpPr>
        <xdr:cNvPr id="108" name="Group 108"/>
        <xdr:cNvGrpSpPr>
          <a:grpSpLocks/>
        </xdr:cNvGrpSpPr>
      </xdr:nvGrpSpPr>
      <xdr:grpSpPr>
        <a:xfrm rot="5400000" flipV="1">
          <a:off x="6324600" y="4467225"/>
          <a:ext cx="247650" cy="1524000"/>
          <a:chOff x="328" y="290"/>
          <a:chExt cx="16" cy="25"/>
        </a:xfrm>
        <a:solidFill>
          <a:srgbClr val="FFFFFF"/>
        </a:solidFill>
      </xdr:grpSpPr>
      <xdr:sp>
        <xdr:nvSpPr>
          <xdr:cNvPr id="109" name="Rectangle 109"/>
          <xdr:cNvSpPr>
            <a:spLocks/>
          </xdr:cNvSpPr>
        </xdr:nvSpPr>
        <xdr:spPr>
          <a:xfrm>
            <a:off x="328" y="297"/>
            <a:ext cx="8" cy="1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0" name="AutoShape 110"/>
          <xdr:cNvSpPr>
            <a:spLocks/>
          </xdr:cNvSpPr>
        </xdr:nvSpPr>
        <xdr:spPr>
          <a:xfrm rot="5400000">
            <a:off x="328" y="298"/>
            <a:ext cx="25" cy="8"/>
          </a:xfrm>
          <a:prstGeom prst="trapezoid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342900</xdr:colOff>
      <xdr:row>18</xdr:row>
      <xdr:rowOff>38100</xdr:rowOff>
    </xdr:from>
    <xdr:to>
      <xdr:col>3</xdr:col>
      <xdr:colOff>666750</xdr:colOff>
      <xdr:row>25</xdr:row>
      <xdr:rowOff>123825</xdr:rowOff>
    </xdr:to>
    <xdr:sp>
      <xdr:nvSpPr>
        <xdr:cNvPr id="111" name="Rectangle 111"/>
        <xdr:cNvSpPr>
          <a:spLocks/>
        </xdr:cNvSpPr>
      </xdr:nvSpPr>
      <xdr:spPr>
        <a:xfrm>
          <a:off x="342900" y="2952750"/>
          <a:ext cx="2381250" cy="3648075"/>
        </a:xfrm>
        <a:prstGeom prst="rect">
          <a:avLst/>
        </a:prstGeom>
        <a:solidFill>
          <a:srgbClr val="CCFFCC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9525</xdr:rowOff>
    </xdr:from>
    <xdr:to>
      <xdr:col>1</xdr:col>
      <xdr:colOff>85725</xdr:colOff>
      <xdr:row>25</xdr:row>
      <xdr:rowOff>123825</xdr:rowOff>
    </xdr:to>
    <xdr:grpSp>
      <xdr:nvGrpSpPr>
        <xdr:cNvPr id="112" name="Group 112"/>
        <xdr:cNvGrpSpPr>
          <a:grpSpLocks/>
        </xdr:cNvGrpSpPr>
      </xdr:nvGrpSpPr>
      <xdr:grpSpPr>
        <a:xfrm rot="16200000">
          <a:off x="523875" y="6486525"/>
          <a:ext cx="247650" cy="114300"/>
          <a:chOff x="328" y="290"/>
          <a:chExt cx="16" cy="25"/>
        </a:xfrm>
        <a:solidFill>
          <a:srgbClr val="FFFFFF"/>
        </a:solidFill>
      </xdr:grpSpPr>
      <xdr:sp>
        <xdr:nvSpPr>
          <xdr:cNvPr id="113" name="Rectangle 113"/>
          <xdr:cNvSpPr>
            <a:spLocks/>
          </xdr:cNvSpPr>
        </xdr:nvSpPr>
        <xdr:spPr>
          <a:xfrm>
            <a:off x="328" y="297"/>
            <a:ext cx="8" cy="1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4" name="AutoShape 114"/>
          <xdr:cNvSpPr>
            <a:spLocks/>
          </xdr:cNvSpPr>
        </xdr:nvSpPr>
        <xdr:spPr>
          <a:xfrm rot="5400000">
            <a:off x="328" y="298"/>
            <a:ext cx="25" cy="8"/>
          </a:xfrm>
          <a:prstGeom prst="trapezoid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342900</xdr:colOff>
      <xdr:row>25</xdr:row>
      <xdr:rowOff>133350</xdr:rowOff>
    </xdr:from>
    <xdr:to>
      <xdr:col>0</xdr:col>
      <xdr:colOff>342900</xdr:colOff>
      <xdr:row>27</xdr:row>
      <xdr:rowOff>57150</xdr:rowOff>
    </xdr:to>
    <xdr:sp>
      <xdr:nvSpPr>
        <xdr:cNvPr id="115" name="Line 115"/>
        <xdr:cNvSpPr>
          <a:spLocks/>
        </xdr:cNvSpPr>
      </xdr:nvSpPr>
      <xdr:spPr>
        <a:xfrm>
          <a:off x="342900" y="66103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647700</xdr:colOff>
      <xdr:row>25</xdr:row>
      <xdr:rowOff>123825</xdr:rowOff>
    </xdr:from>
    <xdr:to>
      <xdr:col>0</xdr:col>
      <xdr:colOff>657225</xdr:colOff>
      <xdr:row>27</xdr:row>
      <xdr:rowOff>47625</xdr:rowOff>
    </xdr:to>
    <xdr:sp>
      <xdr:nvSpPr>
        <xdr:cNvPr id="116" name="Line 116"/>
        <xdr:cNvSpPr>
          <a:spLocks/>
        </xdr:cNvSpPr>
      </xdr:nvSpPr>
      <xdr:spPr>
        <a:xfrm>
          <a:off x="647700" y="6600825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542925</xdr:colOff>
      <xdr:row>25</xdr:row>
      <xdr:rowOff>66675</xdr:rowOff>
    </xdr:from>
    <xdr:to>
      <xdr:col>1</xdr:col>
      <xdr:colOff>542925</xdr:colOff>
      <xdr:row>27</xdr:row>
      <xdr:rowOff>66675</xdr:rowOff>
    </xdr:to>
    <xdr:sp>
      <xdr:nvSpPr>
        <xdr:cNvPr id="117" name="Line 117"/>
        <xdr:cNvSpPr>
          <a:spLocks/>
        </xdr:cNvSpPr>
      </xdr:nvSpPr>
      <xdr:spPr>
        <a:xfrm flipH="1">
          <a:off x="1228725" y="65436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447675</xdr:colOff>
      <xdr:row>25</xdr:row>
      <xdr:rowOff>114300</xdr:rowOff>
    </xdr:from>
    <xdr:to>
      <xdr:col>2</xdr:col>
      <xdr:colOff>447675</xdr:colOff>
      <xdr:row>27</xdr:row>
      <xdr:rowOff>66675</xdr:rowOff>
    </xdr:to>
    <xdr:sp>
      <xdr:nvSpPr>
        <xdr:cNvPr id="118" name="Line 118"/>
        <xdr:cNvSpPr>
          <a:spLocks/>
        </xdr:cNvSpPr>
      </xdr:nvSpPr>
      <xdr:spPr>
        <a:xfrm flipH="1">
          <a:off x="1819275" y="65913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352425</xdr:colOff>
      <xdr:row>25</xdr:row>
      <xdr:rowOff>114300</xdr:rowOff>
    </xdr:from>
    <xdr:to>
      <xdr:col>3</xdr:col>
      <xdr:colOff>352425</xdr:colOff>
      <xdr:row>27</xdr:row>
      <xdr:rowOff>66675</xdr:rowOff>
    </xdr:to>
    <xdr:sp>
      <xdr:nvSpPr>
        <xdr:cNvPr id="119" name="Line 119"/>
        <xdr:cNvSpPr>
          <a:spLocks/>
        </xdr:cNvSpPr>
      </xdr:nvSpPr>
      <xdr:spPr>
        <a:xfrm flipH="1">
          <a:off x="2409825" y="65913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666750</xdr:colOff>
      <xdr:row>24</xdr:row>
      <xdr:rowOff>123825</xdr:rowOff>
    </xdr:from>
    <xdr:to>
      <xdr:col>3</xdr:col>
      <xdr:colOff>666750</xdr:colOff>
      <xdr:row>27</xdr:row>
      <xdr:rowOff>85725</xdr:rowOff>
    </xdr:to>
    <xdr:sp>
      <xdr:nvSpPr>
        <xdr:cNvPr id="120" name="Line 120"/>
        <xdr:cNvSpPr>
          <a:spLocks/>
        </xdr:cNvSpPr>
      </xdr:nvSpPr>
      <xdr:spPr>
        <a:xfrm flipH="1">
          <a:off x="2724150" y="64389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342900</xdr:colOff>
      <xdr:row>26</xdr:row>
      <xdr:rowOff>95250</xdr:rowOff>
    </xdr:from>
    <xdr:to>
      <xdr:col>0</xdr:col>
      <xdr:colOff>657225</xdr:colOff>
      <xdr:row>26</xdr:row>
      <xdr:rowOff>95250</xdr:rowOff>
    </xdr:to>
    <xdr:sp>
      <xdr:nvSpPr>
        <xdr:cNvPr id="121" name="Line 121"/>
        <xdr:cNvSpPr>
          <a:spLocks/>
        </xdr:cNvSpPr>
      </xdr:nvSpPr>
      <xdr:spPr>
        <a:xfrm>
          <a:off x="342900" y="67341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666750</xdr:colOff>
      <xdr:row>26</xdr:row>
      <xdr:rowOff>95250</xdr:rowOff>
    </xdr:from>
    <xdr:to>
      <xdr:col>1</xdr:col>
      <xdr:colOff>561975</xdr:colOff>
      <xdr:row>26</xdr:row>
      <xdr:rowOff>95250</xdr:rowOff>
    </xdr:to>
    <xdr:sp>
      <xdr:nvSpPr>
        <xdr:cNvPr id="122" name="Line 122"/>
        <xdr:cNvSpPr>
          <a:spLocks/>
        </xdr:cNvSpPr>
      </xdr:nvSpPr>
      <xdr:spPr>
        <a:xfrm>
          <a:off x="666750" y="673417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561975</xdr:colOff>
      <xdr:row>26</xdr:row>
      <xdr:rowOff>95250</xdr:rowOff>
    </xdr:from>
    <xdr:to>
      <xdr:col>2</xdr:col>
      <xdr:colOff>438150</xdr:colOff>
      <xdr:row>26</xdr:row>
      <xdr:rowOff>95250</xdr:rowOff>
    </xdr:to>
    <xdr:sp>
      <xdr:nvSpPr>
        <xdr:cNvPr id="123" name="Line 123"/>
        <xdr:cNvSpPr>
          <a:spLocks/>
        </xdr:cNvSpPr>
      </xdr:nvSpPr>
      <xdr:spPr>
        <a:xfrm>
          <a:off x="1247775" y="673417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447675</xdr:colOff>
      <xdr:row>26</xdr:row>
      <xdr:rowOff>95250</xdr:rowOff>
    </xdr:from>
    <xdr:to>
      <xdr:col>3</xdr:col>
      <xdr:colOff>352425</xdr:colOff>
      <xdr:row>26</xdr:row>
      <xdr:rowOff>95250</xdr:rowOff>
    </xdr:to>
    <xdr:sp>
      <xdr:nvSpPr>
        <xdr:cNvPr id="124" name="Line 124"/>
        <xdr:cNvSpPr>
          <a:spLocks/>
        </xdr:cNvSpPr>
      </xdr:nvSpPr>
      <xdr:spPr>
        <a:xfrm>
          <a:off x="1819275" y="67341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352425</xdr:colOff>
      <xdr:row>26</xdr:row>
      <xdr:rowOff>95250</xdr:rowOff>
    </xdr:from>
    <xdr:to>
      <xdr:col>3</xdr:col>
      <xdr:colOff>657225</xdr:colOff>
      <xdr:row>26</xdr:row>
      <xdr:rowOff>95250</xdr:rowOff>
    </xdr:to>
    <xdr:sp>
      <xdr:nvSpPr>
        <xdr:cNvPr id="125" name="Line 125"/>
        <xdr:cNvSpPr>
          <a:spLocks/>
        </xdr:cNvSpPr>
      </xdr:nvSpPr>
      <xdr:spPr>
        <a:xfrm>
          <a:off x="2409825" y="67341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</xdr:col>
      <xdr:colOff>190500</xdr:colOff>
      <xdr:row>27</xdr:row>
      <xdr:rowOff>0</xdr:rowOff>
    </xdr:from>
    <xdr:ext cx="314325" cy="180975"/>
    <xdr:sp>
      <xdr:nvSpPr>
        <xdr:cNvPr id="126" name="TextBox 126"/>
        <xdr:cNvSpPr txBox="1">
          <a:spLocks noChangeArrowheads="1"/>
        </xdr:cNvSpPr>
      </xdr:nvSpPr>
      <xdr:spPr>
        <a:xfrm>
          <a:off x="876300" y="6800850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1,5L</a:t>
          </a:r>
        </a:p>
      </xdr:txBody>
    </xdr:sp>
    <xdr:clientData/>
  </xdr:oneCellAnchor>
  <xdr:oneCellAnchor>
    <xdr:from>
      <xdr:col>2</xdr:col>
      <xdr:colOff>104775</xdr:colOff>
      <xdr:row>27</xdr:row>
      <xdr:rowOff>0</xdr:rowOff>
    </xdr:from>
    <xdr:ext cx="314325" cy="180975"/>
    <xdr:sp>
      <xdr:nvSpPr>
        <xdr:cNvPr id="127" name="TextBox 127"/>
        <xdr:cNvSpPr txBox="1">
          <a:spLocks noChangeArrowheads="1"/>
        </xdr:cNvSpPr>
      </xdr:nvSpPr>
      <xdr:spPr>
        <a:xfrm>
          <a:off x="1476375" y="6800850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1,5L</a:t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314325" cy="180975"/>
    <xdr:sp>
      <xdr:nvSpPr>
        <xdr:cNvPr id="128" name="TextBox 128"/>
        <xdr:cNvSpPr txBox="1">
          <a:spLocks noChangeArrowheads="1"/>
        </xdr:cNvSpPr>
      </xdr:nvSpPr>
      <xdr:spPr>
        <a:xfrm>
          <a:off x="2057400" y="6800850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1,5L</a:t>
          </a:r>
        </a:p>
      </xdr:txBody>
    </xdr:sp>
    <xdr:clientData/>
  </xdr:oneCellAnchor>
  <xdr:oneCellAnchor>
    <xdr:from>
      <xdr:col>3</xdr:col>
      <xdr:colOff>352425</xdr:colOff>
      <xdr:row>27</xdr:row>
      <xdr:rowOff>19050</xdr:rowOff>
    </xdr:from>
    <xdr:ext cx="381000" cy="180975"/>
    <xdr:sp>
      <xdr:nvSpPr>
        <xdr:cNvPr id="129" name="TextBox 129"/>
        <xdr:cNvSpPr txBox="1">
          <a:spLocks noChangeArrowheads="1"/>
        </xdr:cNvSpPr>
      </xdr:nvSpPr>
      <xdr:spPr>
        <a:xfrm>
          <a:off x="2409825" y="6819900"/>
          <a:ext cx="3810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0,75L</a:t>
          </a:r>
        </a:p>
      </xdr:txBody>
    </xdr:sp>
    <xdr:clientData/>
  </xdr:oneCellAnchor>
  <xdr:oneCellAnchor>
    <xdr:from>
      <xdr:col>0</xdr:col>
      <xdr:colOff>352425</xdr:colOff>
      <xdr:row>27</xdr:row>
      <xdr:rowOff>0</xdr:rowOff>
    </xdr:from>
    <xdr:ext cx="381000" cy="180975"/>
    <xdr:sp>
      <xdr:nvSpPr>
        <xdr:cNvPr id="130" name="TextBox 130"/>
        <xdr:cNvSpPr txBox="1">
          <a:spLocks noChangeArrowheads="1"/>
        </xdr:cNvSpPr>
      </xdr:nvSpPr>
      <xdr:spPr>
        <a:xfrm>
          <a:off x="352425" y="6800850"/>
          <a:ext cx="3810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0,75L</a:t>
          </a:r>
        </a:p>
      </xdr:txBody>
    </xdr:sp>
    <xdr:clientData/>
  </xdr:oneCellAnchor>
  <xdr:twoCellAnchor>
    <xdr:from>
      <xdr:col>1</xdr:col>
      <xdr:colOff>419100</xdr:colOff>
      <xdr:row>25</xdr:row>
      <xdr:rowOff>9525</xdr:rowOff>
    </xdr:from>
    <xdr:to>
      <xdr:col>1</xdr:col>
      <xdr:colOff>666750</xdr:colOff>
      <xdr:row>25</xdr:row>
      <xdr:rowOff>123825</xdr:rowOff>
    </xdr:to>
    <xdr:grpSp>
      <xdr:nvGrpSpPr>
        <xdr:cNvPr id="131" name="Group 131"/>
        <xdr:cNvGrpSpPr>
          <a:grpSpLocks/>
        </xdr:cNvGrpSpPr>
      </xdr:nvGrpSpPr>
      <xdr:grpSpPr>
        <a:xfrm rot="16200000">
          <a:off x="1104900" y="6486525"/>
          <a:ext cx="247650" cy="114300"/>
          <a:chOff x="328" y="290"/>
          <a:chExt cx="16" cy="25"/>
        </a:xfrm>
        <a:solidFill>
          <a:srgbClr val="FFFFFF"/>
        </a:solidFill>
      </xdr:grpSpPr>
      <xdr:sp>
        <xdr:nvSpPr>
          <xdr:cNvPr id="132" name="Rectangle 132"/>
          <xdr:cNvSpPr>
            <a:spLocks/>
          </xdr:cNvSpPr>
        </xdr:nvSpPr>
        <xdr:spPr>
          <a:xfrm>
            <a:off x="328" y="297"/>
            <a:ext cx="8" cy="1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3" name="AutoShape 133"/>
          <xdr:cNvSpPr>
            <a:spLocks/>
          </xdr:cNvSpPr>
        </xdr:nvSpPr>
        <xdr:spPr>
          <a:xfrm rot="5400000">
            <a:off x="328" y="298"/>
            <a:ext cx="25" cy="8"/>
          </a:xfrm>
          <a:prstGeom prst="trapezoid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2</xdr:col>
      <xdr:colOff>323850</xdr:colOff>
      <xdr:row>25</xdr:row>
      <xdr:rowOff>9525</xdr:rowOff>
    </xdr:from>
    <xdr:to>
      <xdr:col>2</xdr:col>
      <xdr:colOff>571500</xdr:colOff>
      <xdr:row>25</xdr:row>
      <xdr:rowOff>123825</xdr:rowOff>
    </xdr:to>
    <xdr:grpSp>
      <xdr:nvGrpSpPr>
        <xdr:cNvPr id="134" name="Group 134"/>
        <xdr:cNvGrpSpPr>
          <a:grpSpLocks/>
        </xdr:cNvGrpSpPr>
      </xdr:nvGrpSpPr>
      <xdr:grpSpPr>
        <a:xfrm rot="16200000">
          <a:off x="1695450" y="6486525"/>
          <a:ext cx="247650" cy="114300"/>
          <a:chOff x="328" y="290"/>
          <a:chExt cx="16" cy="25"/>
        </a:xfrm>
        <a:solidFill>
          <a:srgbClr val="FFFFFF"/>
        </a:solidFill>
      </xdr:grpSpPr>
      <xdr:sp>
        <xdr:nvSpPr>
          <xdr:cNvPr id="135" name="Rectangle 135"/>
          <xdr:cNvSpPr>
            <a:spLocks/>
          </xdr:cNvSpPr>
        </xdr:nvSpPr>
        <xdr:spPr>
          <a:xfrm>
            <a:off x="328" y="297"/>
            <a:ext cx="8" cy="1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6" name="AutoShape 136"/>
          <xdr:cNvSpPr>
            <a:spLocks/>
          </xdr:cNvSpPr>
        </xdr:nvSpPr>
        <xdr:spPr>
          <a:xfrm rot="5400000">
            <a:off x="328" y="298"/>
            <a:ext cx="25" cy="8"/>
          </a:xfrm>
          <a:prstGeom prst="trapezoid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228600</xdr:colOff>
      <xdr:row>25</xdr:row>
      <xdr:rowOff>9525</xdr:rowOff>
    </xdr:from>
    <xdr:to>
      <xdr:col>3</xdr:col>
      <xdr:colOff>485775</xdr:colOff>
      <xdr:row>25</xdr:row>
      <xdr:rowOff>123825</xdr:rowOff>
    </xdr:to>
    <xdr:grpSp>
      <xdr:nvGrpSpPr>
        <xdr:cNvPr id="137" name="Group 137"/>
        <xdr:cNvGrpSpPr>
          <a:grpSpLocks/>
        </xdr:cNvGrpSpPr>
      </xdr:nvGrpSpPr>
      <xdr:grpSpPr>
        <a:xfrm rot="16200000">
          <a:off x="2286000" y="6486525"/>
          <a:ext cx="257175" cy="114300"/>
          <a:chOff x="328" y="290"/>
          <a:chExt cx="16" cy="25"/>
        </a:xfrm>
        <a:solidFill>
          <a:srgbClr val="FFFFFF"/>
        </a:solidFill>
      </xdr:grpSpPr>
      <xdr:sp>
        <xdr:nvSpPr>
          <xdr:cNvPr id="138" name="Rectangle 138"/>
          <xdr:cNvSpPr>
            <a:spLocks/>
          </xdr:cNvSpPr>
        </xdr:nvSpPr>
        <xdr:spPr>
          <a:xfrm>
            <a:off x="328" y="297"/>
            <a:ext cx="8" cy="1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9" name="AutoShape 139"/>
          <xdr:cNvSpPr>
            <a:spLocks/>
          </xdr:cNvSpPr>
        </xdr:nvSpPr>
        <xdr:spPr>
          <a:xfrm rot="5400000">
            <a:off x="328" y="298"/>
            <a:ext cx="25" cy="8"/>
          </a:xfrm>
          <a:prstGeom prst="trapezoid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1</xdr:col>
      <xdr:colOff>152400</xdr:colOff>
      <xdr:row>22</xdr:row>
      <xdr:rowOff>142875</xdr:rowOff>
    </xdr:from>
    <xdr:to>
      <xdr:col>1</xdr:col>
      <xdr:colOff>400050</xdr:colOff>
      <xdr:row>23</xdr:row>
      <xdr:rowOff>95250</xdr:rowOff>
    </xdr:to>
    <xdr:grpSp>
      <xdr:nvGrpSpPr>
        <xdr:cNvPr id="140" name="Group 140"/>
        <xdr:cNvGrpSpPr>
          <a:grpSpLocks/>
        </xdr:cNvGrpSpPr>
      </xdr:nvGrpSpPr>
      <xdr:grpSpPr>
        <a:xfrm rot="16200000">
          <a:off x="838200" y="6134100"/>
          <a:ext cx="247650" cy="114300"/>
          <a:chOff x="328" y="290"/>
          <a:chExt cx="16" cy="25"/>
        </a:xfrm>
        <a:solidFill>
          <a:srgbClr val="FFFFFF"/>
        </a:solidFill>
      </xdr:grpSpPr>
      <xdr:sp>
        <xdr:nvSpPr>
          <xdr:cNvPr id="141" name="Rectangle 141"/>
          <xdr:cNvSpPr>
            <a:spLocks/>
          </xdr:cNvSpPr>
        </xdr:nvSpPr>
        <xdr:spPr>
          <a:xfrm>
            <a:off x="328" y="297"/>
            <a:ext cx="8" cy="1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2" name="AutoShape 142"/>
          <xdr:cNvSpPr>
            <a:spLocks/>
          </xdr:cNvSpPr>
        </xdr:nvSpPr>
        <xdr:spPr>
          <a:xfrm rot="5400000">
            <a:off x="328" y="298"/>
            <a:ext cx="25" cy="8"/>
          </a:xfrm>
          <a:prstGeom prst="trapezoid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22</xdr:row>
      <xdr:rowOff>142875</xdr:rowOff>
    </xdr:from>
    <xdr:to>
      <xdr:col>2</xdr:col>
      <xdr:colOff>304800</xdr:colOff>
      <xdr:row>23</xdr:row>
      <xdr:rowOff>95250</xdr:rowOff>
    </xdr:to>
    <xdr:grpSp>
      <xdr:nvGrpSpPr>
        <xdr:cNvPr id="143" name="Group 143"/>
        <xdr:cNvGrpSpPr>
          <a:grpSpLocks/>
        </xdr:cNvGrpSpPr>
      </xdr:nvGrpSpPr>
      <xdr:grpSpPr>
        <a:xfrm rot="16200000">
          <a:off x="1428750" y="6134100"/>
          <a:ext cx="247650" cy="114300"/>
          <a:chOff x="328" y="290"/>
          <a:chExt cx="16" cy="25"/>
        </a:xfrm>
        <a:solidFill>
          <a:srgbClr val="FFFFFF"/>
        </a:solidFill>
      </xdr:grpSpPr>
      <xdr:sp>
        <xdr:nvSpPr>
          <xdr:cNvPr id="144" name="Rectangle 144"/>
          <xdr:cNvSpPr>
            <a:spLocks/>
          </xdr:cNvSpPr>
        </xdr:nvSpPr>
        <xdr:spPr>
          <a:xfrm>
            <a:off x="328" y="297"/>
            <a:ext cx="8" cy="1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5" name="AutoShape 145"/>
          <xdr:cNvSpPr>
            <a:spLocks/>
          </xdr:cNvSpPr>
        </xdr:nvSpPr>
        <xdr:spPr>
          <a:xfrm rot="5400000">
            <a:off x="328" y="298"/>
            <a:ext cx="25" cy="8"/>
          </a:xfrm>
          <a:prstGeom prst="trapezoid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2</xdr:col>
      <xdr:colOff>647700</xdr:colOff>
      <xdr:row>22</xdr:row>
      <xdr:rowOff>142875</xdr:rowOff>
    </xdr:from>
    <xdr:to>
      <xdr:col>3</xdr:col>
      <xdr:colOff>200025</xdr:colOff>
      <xdr:row>23</xdr:row>
      <xdr:rowOff>95250</xdr:rowOff>
    </xdr:to>
    <xdr:grpSp>
      <xdr:nvGrpSpPr>
        <xdr:cNvPr id="146" name="Group 146"/>
        <xdr:cNvGrpSpPr>
          <a:grpSpLocks/>
        </xdr:cNvGrpSpPr>
      </xdr:nvGrpSpPr>
      <xdr:grpSpPr>
        <a:xfrm rot="16200000">
          <a:off x="2019300" y="6134100"/>
          <a:ext cx="238125" cy="114300"/>
          <a:chOff x="328" y="290"/>
          <a:chExt cx="16" cy="25"/>
        </a:xfrm>
        <a:solidFill>
          <a:srgbClr val="FFFFFF"/>
        </a:solidFill>
      </xdr:grpSpPr>
      <xdr:sp>
        <xdr:nvSpPr>
          <xdr:cNvPr id="147" name="Rectangle 147"/>
          <xdr:cNvSpPr>
            <a:spLocks/>
          </xdr:cNvSpPr>
        </xdr:nvSpPr>
        <xdr:spPr>
          <a:xfrm>
            <a:off x="328" y="297"/>
            <a:ext cx="8" cy="1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8" name="AutoShape 148"/>
          <xdr:cNvSpPr>
            <a:spLocks/>
          </xdr:cNvSpPr>
        </xdr:nvSpPr>
        <xdr:spPr>
          <a:xfrm rot="5400000">
            <a:off x="328" y="298"/>
            <a:ext cx="25" cy="8"/>
          </a:xfrm>
          <a:prstGeom prst="trapezoid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542925</xdr:colOff>
      <xdr:row>18</xdr:row>
      <xdr:rowOff>47625</xdr:rowOff>
    </xdr:from>
    <xdr:to>
      <xdr:col>1</xdr:col>
      <xdr:colOff>104775</xdr:colOff>
      <xdr:row>18</xdr:row>
      <xdr:rowOff>152400</xdr:rowOff>
    </xdr:to>
    <xdr:grpSp>
      <xdr:nvGrpSpPr>
        <xdr:cNvPr id="149" name="Group 149"/>
        <xdr:cNvGrpSpPr>
          <a:grpSpLocks/>
        </xdr:cNvGrpSpPr>
      </xdr:nvGrpSpPr>
      <xdr:grpSpPr>
        <a:xfrm rot="5400000" flipV="1">
          <a:off x="542925" y="2962275"/>
          <a:ext cx="247650" cy="104775"/>
          <a:chOff x="328" y="290"/>
          <a:chExt cx="16" cy="25"/>
        </a:xfrm>
        <a:solidFill>
          <a:srgbClr val="FFFFFF"/>
        </a:solidFill>
      </xdr:grpSpPr>
      <xdr:sp>
        <xdr:nvSpPr>
          <xdr:cNvPr id="150" name="Rectangle 150"/>
          <xdr:cNvSpPr>
            <a:spLocks/>
          </xdr:cNvSpPr>
        </xdr:nvSpPr>
        <xdr:spPr>
          <a:xfrm>
            <a:off x="328" y="297"/>
            <a:ext cx="8" cy="1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1" name="AutoShape 151"/>
          <xdr:cNvSpPr>
            <a:spLocks/>
          </xdr:cNvSpPr>
        </xdr:nvSpPr>
        <xdr:spPr>
          <a:xfrm rot="5400000">
            <a:off x="328" y="298"/>
            <a:ext cx="25" cy="8"/>
          </a:xfrm>
          <a:prstGeom prst="trapezoid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1</xdr:col>
      <xdr:colOff>438150</xdr:colOff>
      <xdr:row>20</xdr:row>
      <xdr:rowOff>133350</xdr:rowOff>
    </xdr:from>
    <xdr:to>
      <xdr:col>2</xdr:col>
      <xdr:colOff>0</xdr:colOff>
      <xdr:row>21</xdr:row>
      <xdr:rowOff>1219200</xdr:rowOff>
    </xdr:to>
    <xdr:grpSp>
      <xdr:nvGrpSpPr>
        <xdr:cNvPr id="152" name="Group 152"/>
        <xdr:cNvGrpSpPr>
          <a:grpSpLocks/>
        </xdr:cNvGrpSpPr>
      </xdr:nvGrpSpPr>
      <xdr:grpSpPr>
        <a:xfrm rot="16200000">
          <a:off x="1123950" y="3371850"/>
          <a:ext cx="247650" cy="1247775"/>
          <a:chOff x="328" y="290"/>
          <a:chExt cx="16" cy="25"/>
        </a:xfrm>
        <a:solidFill>
          <a:srgbClr val="FFFFFF"/>
        </a:solidFill>
      </xdr:grpSpPr>
      <xdr:sp>
        <xdr:nvSpPr>
          <xdr:cNvPr id="153" name="Rectangle 153"/>
          <xdr:cNvSpPr>
            <a:spLocks/>
          </xdr:cNvSpPr>
        </xdr:nvSpPr>
        <xdr:spPr>
          <a:xfrm>
            <a:off x="328" y="297"/>
            <a:ext cx="8" cy="1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4" name="AutoShape 154"/>
          <xdr:cNvSpPr>
            <a:spLocks/>
          </xdr:cNvSpPr>
        </xdr:nvSpPr>
        <xdr:spPr>
          <a:xfrm rot="5400000">
            <a:off x="328" y="298"/>
            <a:ext cx="25" cy="8"/>
          </a:xfrm>
          <a:prstGeom prst="trapezoid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2</xdr:col>
      <xdr:colOff>342900</xdr:colOff>
      <xdr:row>20</xdr:row>
      <xdr:rowOff>133350</xdr:rowOff>
    </xdr:from>
    <xdr:to>
      <xdr:col>2</xdr:col>
      <xdr:colOff>590550</xdr:colOff>
      <xdr:row>21</xdr:row>
      <xdr:rowOff>1219200</xdr:rowOff>
    </xdr:to>
    <xdr:grpSp>
      <xdr:nvGrpSpPr>
        <xdr:cNvPr id="155" name="Group 155"/>
        <xdr:cNvGrpSpPr>
          <a:grpSpLocks/>
        </xdr:cNvGrpSpPr>
      </xdr:nvGrpSpPr>
      <xdr:grpSpPr>
        <a:xfrm rot="16200000">
          <a:off x="1714500" y="3371850"/>
          <a:ext cx="247650" cy="1247775"/>
          <a:chOff x="328" y="290"/>
          <a:chExt cx="16" cy="25"/>
        </a:xfrm>
        <a:solidFill>
          <a:srgbClr val="FFFFFF"/>
        </a:solidFill>
      </xdr:grpSpPr>
      <xdr:sp>
        <xdr:nvSpPr>
          <xdr:cNvPr id="156" name="Rectangle 156"/>
          <xdr:cNvSpPr>
            <a:spLocks/>
          </xdr:cNvSpPr>
        </xdr:nvSpPr>
        <xdr:spPr>
          <a:xfrm>
            <a:off x="328" y="297"/>
            <a:ext cx="8" cy="1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7" name="AutoShape 157"/>
          <xdr:cNvSpPr>
            <a:spLocks/>
          </xdr:cNvSpPr>
        </xdr:nvSpPr>
        <xdr:spPr>
          <a:xfrm rot="5400000">
            <a:off x="328" y="298"/>
            <a:ext cx="25" cy="8"/>
          </a:xfrm>
          <a:prstGeom prst="trapezoid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247650</xdr:colOff>
      <xdr:row>18</xdr:row>
      <xdr:rowOff>47625</xdr:rowOff>
    </xdr:from>
    <xdr:to>
      <xdr:col>3</xdr:col>
      <xdr:colOff>495300</xdr:colOff>
      <xdr:row>18</xdr:row>
      <xdr:rowOff>152400</xdr:rowOff>
    </xdr:to>
    <xdr:grpSp>
      <xdr:nvGrpSpPr>
        <xdr:cNvPr id="158" name="Group 158"/>
        <xdr:cNvGrpSpPr>
          <a:grpSpLocks/>
        </xdr:cNvGrpSpPr>
      </xdr:nvGrpSpPr>
      <xdr:grpSpPr>
        <a:xfrm rot="5400000" flipV="1">
          <a:off x="2305050" y="2962275"/>
          <a:ext cx="247650" cy="104775"/>
          <a:chOff x="328" y="290"/>
          <a:chExt cx="16" cy="25"/>
        </a:xfrm>
        <a:solidFill>
          <a:srgbClr val="FFFFFF"/>
        </a:solidFill>
      </xdr:grpSpPr>
      <xdr:sp>
        <xdr:nvSpPr>
          <xdr:cNvPr id="159" name="Rectangle 159"/>
          <xdr:cNvSpPr>
            <a:spLocks/>
          </xdr:cNvSpPr>
        </xdr:nvSpPr>
        <xdr:spPr>
          <a:xfrm>
            <a:off x="328" y="297"/>
            <a:ext cx="8" cy="1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0" name="AutoShape 160"/>
          <xdr:cNvSpPr>
            <a:spLocks/>
          </xdr:cNvSpPr>
        </xdr:nvSpPr>
        <xdr:spPr>
          <a:xfrm rot="5400000">
            <a:off x="328" y="298"/>
            <a:ext cx="25" cy="8"/>
          </a:xfrm>
          <a:prstGeom prst="trapezoid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4</xdr:col>
      <xdr:colOff>247650</xdr:colOff>
      <xdr:row>18</xdr:row>
      <xdr:rowOff>47625</xdr:rowOff>
    </xdr:from>
    <xdr:to>
      <xdr:col>6</xdr:col>
      <xdr:colOff>647700</xdr:colOff>
      <xdr:row>25</xdr:row>
      <xdr:rowOff>123825</xdr:rowOff>
    </xdr:to>
    <xdr:sp>
      <xdr:nvSpPr>
        <xdr:cNvPr id="161" name="Rectangle 161"/>
        <xdr:cNvSpPr>
          <a:spLocks/>
        </xdr:cNvSpPr>
      </xdr:nvSpPr>
      <xdr:spPr>
        <a:xfrm>
          <a:off x="2990850" y="2962275"/>
          <a:ext cx="1771650" cy="3638550"/>
        </a:xfrm>
        <a:prstGeom prst="rect">
          <a:avLst/>
        </a:prstGeom>
        <a:solidFill>
          <a:srgbClr val="CCFFCC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428625</xdr:colOff>
      <xdr:row>25</xdr:row>
      <xdr:rowOff>9525</xdr:rowOff>
    </xdr:from>
    <xdr:to>
      <xdr:col>4</xdr:col>
      <xdr:colOff>666750</xdr:colOff>
      <xdr:row>25</xdr:row>
      <xdr:rowOff>123825</xdr:rowOff>
    </xdr:to>
    <xdr:grpSp>
      <xdr:nvGrpSpPr>
        <xdr:cNvPr id="162" name="Group 162"/>
        <xdr:cNvGrpSpPr>
          <a:grpSpLocks/>
        </xdr:cNvGrpSpPr>
      </xdr:nvGrpSpPr>
      <xdr:grpSpPr>
        <a:xfrm rot="16200000">
          <a:off x="3171825" y="6486525"/>
          <a:ext cx="238125" cy="114300"/>
          <a:chOff x="328" y="290"/>
          <a:chExt cx="16" cy="25"/>
        </a:xfrm>
        <a:solidFill>
          <a:srgbClr val="FFFFFF"/>
        </a:solidFill>
      </xdr:grpSpPr>
      <xdr:sp>
        <xdr:nvSpPr>
          <xdr:cNvPr id="163" name="Rectangle 163"/>
          <xdr:cNvSpPr>
            <a:spLocks/>
          </xdr:cNvSpPr>
        </xdr:nvSpPr>
        <xdr:spPr>
          <a:xfrm>
            <a:off x="328" y="297"/>
            <a:ext cx="8" cy="1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4" name="AutoShape 164"/>
          <xdr:cNvSpPr>
            <a:spLocks/>
          </xdr:cNvSpPr>
        </xdr:nvSpPr>
        <xdr:spPr>
          <a:xfrm rot="5400000">
            <a:off x="328" y="298"/>
            <a:ext cx="25" cy="8"/>
          </a:xfrm>
          <a:prstGeom prst="trapezoid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4</xdr:col>
      <xdr:colOff>247650</xdr:colOff>
      <xdr:row>25</xdr:row>
      <xdr:rowOff>133350</xdr:rowOff>
    </xdr:from>
    <xdr:to>
      <xdr:col>4</xdr:col>
      <xdr:colOff>247650</xdr:colOff>
      <xdr:row>27</xdr:row>
      <xdr:rowOff>57150</xdr:rowOff>
    </xdr:to>
    <xdr:sp>
      <xdr:nvSpPr>
        <xdr:cNvPr id="165" name="Line 165"/>
        <xdr:cNvSpPr>
          <a:spLocks/>
        </xdr:cNvSpPr>
      </xdr:nvSpPr>
      <xdr:spPr>
        <a:xfrm>
          <a:off x="2990850" y="66103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542925</xdr:colOff>
      <xdr:row>25</xdr:row>
      <xdr:rowOff>123825</xdr:rowOff>
    </xdr:from>
    <xdr:to>
      <xdr:col>4</xdr:col>
      <xdr:colOff>561975</xdr:colOff>
      <xdr:row>27</xdr:row>
      <xdr:rowOff>47625</xdr:rowOff>
    </xdr:to>
    <xdr:sp>
      <xdr:nvSpPr>
        <xdr:cNvPr id="166" name="Line 166"/>
        <xdr:cNvSpPr>
          <a:spLocks/>
        </xdr:cNvSpPr>
      </xdr:nvSpPr>
      <xdr:spPr>
        <a:xfrm>
          <a:off x="3286125" y="6600825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447675</xdr:colOff>
      <xdr:row>25</xdr:row>
      <xdr:rowOff>66675</xdr:rowOff>
    </xdr:from>
    <xdr:to>
      <xdr:col>5</xdr:col>
      <xdr:colOff>447675</xdr:colOff>
      <xdr:row>27</xdr:row>
      <xdr:rowOff>66675</xdr:rowOff>
    </xdr:to>
    <xdr:sp>
      <xdr:nvSpPr>
        <xdr:cNvPr id="167" name="Line 167"/>
        <xdr:cNvSpPr>
          <a:spLocks/>
        </xdr:cNvSpPr>
      </xdr:nvSpPr>
      <xdr:spPr>
        <a:xfrm flipH="1">
          <a:off x="3876675" y="65436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600075</xdr:colOff>
      <xdr:row>25</xdr:row>
      <xdr:rowOff>123825</xdr:rowOff>
    </xdr:from>
    <xdr:to>
      <xdr:col>7</xdr:col>
      <xdr:colOff>228600</xdr:colOff>
      <xdr:row>25</xdr:row>
      <xdr:rowOff>123825</xdr:rowOff>
    </xdr:to>
    <xdr:sp>
      <xdr:nvSpPr>
        <xdr:cNvPr id="168" name="Line 168"/>
        <xdr:cNvSpPr>
          <a:spLocks/>
        </xdr:cNvSpPr>
      </xdr:nvSpPr>
      <xdr:spPr>
        <a:xfrm rot="16200000" flipH="1">
          <a:off x="4714875" y="66008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342900</xdr:colOff>
      <xdr:row>25</xdr:row>
      <xdr:rowOff>114300</xdr:rowOff>
    </xdr:from>
    <xdr:to>
      <xdr:col>6</xdr:col>
      <xdr:colOff>342900</xdr:colOff>
      <xdr:row>27</xdr:row>
      <xdr:rowOff>66675</xdr:rowOff>
    </xdr:to>
    <xdr:sp>
      <xdr:nvSpPr>
        <xdr:cNvPr id="169" name="Line 169"/>
        <xdr:cNvSpPr>
          <a:spLocks/>
        </xdr:cNvSpPr>
      </xdr:nvSpPr>
      <xdr:spPr>
        <a:xfrm flipH="1">
          <a:off x="4457700" y="65913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647700</xdr:colOff>
      <xdr:row>24</xdr:row>
      <xdr:rowOff>123825</xdr:rowOff>
    </xdr:from>
    <xdr:to>
      <xdr:col>6</xdr:col>
      <xdr:colOff>647700</xdr:colOff>
      <xdr:row>27</xdr:row>
      <xdr:rowOff>85725</xdr:rowOff>
    </xdr:to>
    <xdr:sp>
      <xdr:nvSpPr>
        <xdr:cNvPr id="170" name="Line 170"/>
        <xdr:cNvSpPr>
          <a:spLocks/>
        </xdr:cNvSpPr>
      </xdr:nvSpPr>
      <xdr:spPr>
        <a:xfrm flipH="1">
          <a:off x="4762500" y="64389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314325</xdr:colOff>
      <xdr:row>25</xdr:row>
      <xdr:rowOff>9525</xdr:rowOff>
    </xdr:from>
    <xdr:to>
      <xdr:col>5</xdr:col>
      <xdr:colOff>571500</xdr:colOff>
      <xdr:row>25</xdr:row>
      <xdr:rowOff>123825</xdr:rowOff>
    </xdr:to>
    <xdr:grpSp>
      <xdr:nvGrpSpPr>
        <xdr:cNvPr id="171" name="Group 171"/>
        <xdr:cNvGrpSpPr>
          <a:grpSpLocks/>
        </xdr:cNvGrpSpPr>
      </xdr:nvGrpSpPr>
      <xdr:grpSpPr>
        <a:xfrm rot="16200000">
          <a:off x="3743325" y="6486525"/>
          <a:ext cx="257175" cy="114300"/>
          <a:chOff x="328" y="290"/>
          <a:chExt cx="16" cy="25"/>
        </a:xfrm>
        <a:solidFill>
          <a:srgbClr val="FFFFFF"/>
        </a:solidFill>
      </xdr:grpSpPr>
      <xdr:sp>
        <xdr:nvSpPr>
          <xdr:cNvPr id="172" name="Rectangle 172"/>
          <xdr:cNvSpPr>
            <a:spLocks/>
          </xdr:cNvSpPr>
        </xdr:nvSpPr>
        <xdr:spPr>
          <a:xfrm>
            <a:off x="328" y="297"/>
            <a:ext cx="8" cy="1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3" name="AutoShape 173"/>
          <xdr:cNvSpPr>
            <a:spLocks/>
          </xdr:cNvSpPr>
        </xdr:nvSpPr>
        <xdr:spPr>
          <a:xfrm rot="5400000">
            <a:off x="328" y="298"/>
            <a:ext cx="25" cy="8"/>
          </a:xfrm>
          <a:prstGeom prst="trapezoid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219075</xdr:colOff>
      <xdr:row>25</xdr:row>
      <xdr:rowOff>9525</xdr:rowOff>
    </xdr:from>
    <xdr:to>
      <xdr:col>6</xdr:col>
      <xdr:colOff>457200</xdr:colOff>
      <xdr:row>25</xdr:row>
      <xdr:rowOff>123825</xdr:rowOff>
    </xdr:to>
    <xdr:grpSp>
      <xdr:nvGrpSpPr>
        <xdr:cNvPr id="174" name="Group 174"/>
        <xdr:cNvGrpSpPr>
          <a:grpSpLocks/>
        </xdr:cNvGrpSpPr>
      </xdr:nvGrpSpPr>
      <xdr:grpSpPr>
        <a:xfrm rot="16200000">
          <a:off x="4333875" y="6486525"/>
          <a:ext cx="247650" cy="114300"/>
          <a:chOff x="328" y="290"/>
          <a:chExt cx="16" cy="25"/>
        </a:xfrm>
        <a:solidFill>
          <a:srgbClr val="FFFFFF"/>
        </a:solidFill>
      </xdr:grpSpPr>
      <xdr:sp>
        <xdr:nvSpPr>
          <xdr:cNvPr id="175" name="Rectangle 175"/>
          <xdr:cNvSpPr>
            <a:spLocks/>
          </xdr:cNvSpPr>
        </xdr:nvSpPr>
        <xdr:spPr>
          <a:xfrm>
            <a:off x="328" y="297"/>
            <a:ext cx="8" cy="1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6" name="AutoShape 176"/>
          <xdr:cNvSpPr>
            <a:spLocks/>
          </xdr:cNvSpPr>
        </xdr:nvSpPr>
        <xdr:spPr>
          <a:xfrm rot="5400000">
            <a:off x="328" y="298"/>
            <a:ext cx="25" cy="8"/>
          </a:xfrm>
          <a:prstGeom prst="trapezoid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22</xdr:row>
      <xdr:rowOff>142875</xdr:rowOff>
    </xdr:from>
    <xdr:to>
      <xdr:col>5</xdr:col>
      <xdr:colOff>304800</xdr:colOff>
      <xdr:row>23</xdr:row>
      <xdr:rowOff>95250</xdr:rowOff>
    </xdr:to>
    <xdr:grpSp>
      <xdr:nvGrpSpPr>
        <xdr:cNvPr id="177" name="Group 177"/>
        <xdr:cNvGrpSpPr>
          <a:grpSpLocks/>
        </xdr:cNvGrpSpPr>
      </xdr:nvGrpSpPr>
      <xdr:grpSpPr>
        <a:xfrm rot="16200000">
          <a:off x="3476625" y="6134100"/>
          <a:ext cx="257175" cy="114300"/>
          <a:chOff x="328" y="290"/>
          <a:chExt cx="16" cy="25"/>
        </a:xfrm>
        <a:solidFill>
          <a:srgbClr val="FFFFFF"/>
        </a:solidFill>
      </xdr:grpSpPr>
      <xdr:sp>
        <xdr:nvSpPr>
          <xdr:cNvPr id="178" name="Rectangle 178"/>
          <xdr:cNvSpPr>
            <a:spLocks/>
          </xdr:cNvSpPr>
        </xdr:nvSpPr>
        <xdr:spPr>
          <a:xfrm>
            <a:off x="328" y="297"/>
            <a:ext cx="8" cy="1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9" name="AutoShape 179"/>
          <xdr:cNvSpPr>
            <a:spLocks/>
          </xdr:cNvSpPr>
        </xdr:nvSpPr>
        <xdr:spPr>
          <a:xfrm rot="5400000">
            <a:off x="328" y="298"/>
            <a:ext cx="25" cy="8"/>
          </a:xfrm>
          <a:prstGeom prst="trapezoid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5</xdr:col>
      <xdr:colOff>628650</xdr:colOff>
      <xdr:row>22</xdr:row>
      <xdr:rowOff>142875</xdr:rowOff>
    </xdr:from>
    <xdr:to>
      <xdr:col>6</xdr:col>
      <xdr:colOff>190500</xdr:colOff>
      <xdr:row>23</xdr:row>
      <xdr:rowOff>95250</xdr:rowOff>
    </xdr:to>
    <xdr:grpSp>
      <xdr:nvGrpSpPr>
        <xdr:cNvPr id="180" name="Group 180"/>
        <xdr:cNvGrpSpPr>
          <a:grpSpLocks/>
        </xdr:cNvGrpSpPr>
      </xdr:nvGrpSpPr>
      <xdr:grpSpPr>
        <a:xfrm rot="16200000">
          <a:off x="4057650" y="6134100"/>
          <a:ext cx="247650" cy="114300"/>
          <a:chOff x="328" y="290"/>
          <a:chExt cx="16" cy="25"/>
        </a:xfrm>
        <a:solidFill>
          <a:srgbClr val="FFFFFF"/>
        </a:solidFill>
      </xdr:grpSpPr>
      <xdr:sp>
        <xdr:nvSpPr>
          <xdr:cNvPr id="181" name="Rectangle 181"/>
          <xdr:cNvSpPr>
            <a:spLocks/>
          </xdr:cNvSpPr>
        </xdr:nvSpPr>
        <xdr:spPr>
          <a:xfrm>
            <a:off x="328" y="297"/>
            <a:ext cx="8" cy="1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2" name="AutoShape 182"/>
          <xdr:cNvSpPr>
            <a:spLocks/>
          </xdr:cNvSpPr>
        </xdr:nvSpPr>
        <xdr:spPr>
          <a:xfrm rot="5400000">
            <a:off x="328" y="298"/>
            <a:ext cx="25" cy="8"/>
          </a:xfrm>
          <a:prstGeom prst="trapezoid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4</xdr:col>
      <xdr:colOff>447675</xdr:colOff>
      <xdr:row>18</xdr:row>
      <xdr:rowOff>38100</xdr:rowOff>
    </xdr:from>
    <xdr:to>
      <xdr:col>5</xdr:col>
      <xdr:colOff>0</xdr:colOff>
      <xdr:row>18</xdr:row>
      <xdr:rowOff>152400</xdr:rowOff>
    </xdr:to>
    <xdr:grpSp>
      <xdr:nvGrpSpPr>
        <xdr:cNvPr id="183" name="Group 183"/>
        <xdr:cNvGrpSpPr>
          <a:grpSpLocks/>
        </xdr:cNvGrpSpPr>
      </xdr:nvGrpSpPr>
      <xdr:grpSpPr>
        <a:xfrm rot="5400000" flipV="1">
          <a:off x="3190875" y="2952750"/>
          <a:ext cx="238125" cy="114300"/>
          <a:chOff x="328" y="290"/>
          <a:chExt cx="16" cy="25"/>
        </a:xfrm>
        <a:solidFill>
          <a:srgbClr val="FFFFFF"/>
        </a:solidFill>
      </xdr:grpSpPr>
      <xdr:sp>
        <xdr:nvSpPr>
          <xdr:cNvPr id="184" name="Rectangle 184"/>
          <xdr:cNvSpPr>
            <a:spLocks/>
          </xdr:cNvSpPr>
        </xdr:nvSpPr>
        <xdr:spPr>
          <a:xfrm>
            <a:off x="328" y="297"/>
            <a:ext cx="8" cy="1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5" name="AutoShape 185"/>
          <xdr:cNvSpPr>
            <a:spLocks/>
          </xdr:cNvSpPr>
        </xdr:nvSpPr>
        <xdr:spPr>
          <a:xfrm rot="5400000">
            <a:off x="328" y="298"/>
            <a:ext cx="25" cy="8"/>
          </a:xfrm>
          <a:prstGeom prst="trapezoid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5</xdr:col>
      <xdr:colOff>333375</xdr:colOff>
      <xdr:row>18</xdr:row>
      <xdr:rowOff>38100</xdr:rowOff>
    </xdr:from>
    <xdr:to>
      <xdr:col>5</xdr:col>
      <xdr:colOff>581025</xdr:colOff>
      <xdr:row>18</xdr:row>
      <xdr:rowOff>152400</xdr:rowOff>
    </xdr:to>
    <xdr:grpSp>
      <xdr:nvGrpSpPr>
        <xdr:cNvPr id="186" name="Group 186"/>
        <xdr:cNvGrpSpPr>
          <a:grpSpLocks/>
        </xdr:cNvGrpSpPr>
      </xdr:nvGrpSpPr>
      <xdr:grpSpPr>
        <a:xfrm rot="5400000" flipV="1">
          <a:off x="3762375" y="2952750"/>
          <a:ext cx="247650" cy="114300"/>
          <a:chOff x="328" y="290"/>
          <a:chExt cx="16" cy="25"/>
        </a:xfrm>
        <a:solidFill>
          <a:srgbClr val="FFFFFF"/>
        </a:solidFill>
      </xdr:grpSpPr>
      <xdr:sp>
        <xdr:nvSpPr>
          <xdr:cNvPr id="187" name="Rectangle 187"/>
          <xdr:cNvSpPr>
            <a:spLocks/>
          </xdr:cNvSpPr>
        </xdr:nvSpPr>
        <xdr:spPr>
          <a:xfrm>
            <a:off x="328" y="297"/>
            <a:ext cx="8" cy="1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8" name="AutoShape 188"/>
          <xdr:cNvSpPr>
            <a:spLocks/>
          </xdr:cNvSpPr>
        </xdr:nvSpPr>
        <xdr:spPr>
          <a:xfrm rot="5400000">
            <a:off x="328" y="298"/>
            <a:ext cx="25" cy="8"/>
          </a:xfrm>
          <a:prstGeom prst="trapezoid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238125</xdr:colOff>
      <xdr:row>18</xdr:row>
      <xdr:rowOff>38100</xdr:rowOff>
    </xdr:from>
    <xdr:to>
      <xdr:col>6</xdr:col>
      <xdr:colOff>485775</xdr:colOff>
      <xdr:row>18</xdr:row>
      <xdr:rowOff>152400</xdr:rowOff>
    </xdr:to>
    <xdr:grpSp>
      <xdr:nvGrpSpPr>
        <xdr:cNvPr id="189" name="Group 189"/>
        <xdr:cNvGrpSpPr>
          <a:grpSpLocks/>
        </xdr:cNvGrpSpPr>
      </xdr:nvGrpSpPr>
      <xdr:grpSpPr>
        <a:xfrm rot="5400000" flipV="1">
          <a:off x="4352925" y="2952750"/>
          <a:ext cx="247650" cy="114300"/>
          <a:chOff x="328" y="290"/>
          <a:chExt cx="16" cy="25"/>
        </a:xfrm>
        <a:solidFill>
          <a:srgbClr val="FFFFFF"/>
        </a:solidFill>
      </xdr:grpSpPr>
      <xdr:sp>
        <xdr:nvSpPr>
          <xdr:cNvPr id="190" name="Rectangle 190"/>
          <xdr:cNvSpPr>
            <a:spLocks/>
          </xdr:cNvSpPr>
        </xdr:nvSpPr>
        <xdr:spPr>
          <a:xfrm>
            <a:off x="328" y="297"/>
            <a:ext cx="8" cy="1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1" name="AutoShape 191"/>
          <xdr:cNvSpPr>
            <a:spLocks/>
          </xdr:cNvSpPr>
        </xdr:nvSpPr>
        <xdr:spPr>
          <a:xfrm rot="5400000">
            <a:off x="328" y="298"/>
            <a:ext cx="25" cy="8"/>
          </a:xfrm>
          <a:prstGeom prst="trapezoid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4</xdr:col>
      <xdr:colOff>228600</xdr:colOff>
      <xdr:row>26</xdr:row>
      <xdr:rowOff>85725</xdr:rowOff>
    </xdr:from>
    <xdr:to>
      <xdr:col>4</xdr:col>
      <xdr:colOff>533400</xdr:colOff>
      <xdr:row>26</xdr:row>
      <xdr:rowOff>85725</xdr:rowOff>
    </xdr:to>
    <xdr:sp>
      <xdr:nvSpPr>
        <xdr:cNvPr id="192" name="Line 192"/>
        <xdr:cNvSpPr>
          <a:spLocks/>
        </xdr:cNvSpPr>
      </xdr:nvSpPr>
      <xdr:spPr>
        <a:xfrm>
          <a:off x="2971800" y="67246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542925</xdr:colOff>
      <xdr:row>26</xdr:row>
      <xdr:rowOff>85725</xdr:rowOff>
    </xdr:from>
    <xdr:to>
      <xdr:col>5</xdr:col>
      <xdr:colOff>438150</xdr:colOff>
      <xdr:row>26</xdr:row>
      <xdr:rowOff>85725</xdr:rowOff>
    </xdr:to>
    <xdr:sp>
      <xdr:nvSpPr>
        <xdr:cNvPr id="193" name="Line 193"/>
        <xdr:cNvSpPr>
          <a:spLocks/>
        </xdr:cNvSpPr>
      </xdr:nvSpPr>
      <xdr:spPr>
        <a:xfrm>
          <a:off x="3286125" y="672465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438150</xdr:colOff>
      <xdr:row>26</xdr:row>
      <xdr:rowOff>85725</xdr:rowOff>
    </xdr:from>
    <xdr:to>
      <xdr:col>6</xdr:col>
      <xdr:colOff>323850</xdr:colOff>
      <xdr:row>26</xdr:row>
      <xdr:rowOff>85725</xdr:rowOff>
    </xdr:to>
    <xdr:sp>
      <xdr:nvSpPr>
        <xdr:cNvPr id="194" name="Line 194"/>
        <xdr:cNvSpPr>
          <a:spLocks/>
        </xdr:cNvSpPr>
      </xdr:nvSpPr>
      <xdr:spPr>
        <a:xfrm>
          <a:off x="3867150" y="67246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114300</xdr:colOff>
      <xdr:row>23</xdr:row>
      <xdr:rowOff>104775</xdr:rowOff>
    </xdr:from>
    <xdr:to>
      <xdr:col>7</xdr:col>
      <xdr:colOff>114300</xdr:colOff>
      <xdr:row>25</xdr:row>
      <xdr:rowOff>123825</xdr:rowOff>
    </xdr:to>
    <xdr:sp>
      <xdr:nvSpPr>
        <xdr:cNvPr id="195" name="Line 195"/>
        <xdr:cNvSpPr>
          <a:spLocks/>
        </xdr:cNvSpPr>
      </xdr:nvSpPr>
      <xdr:spPr>
        <a:xfrm rot="5400000" flipH="1">
          <a:off x="4914900" y="625792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333375</xdr:colOff>
      <xdr:row>26</xdr:row>
      <xdr:rowOff>85725</xdr:rowOff>
    </xdr:from>
    <xdr:to>
      <xdr:col>6</xdr:col>
      <xdr:colOff>628650</xdr:colOff>
      <xdr:row>26</xdr:row>
      <xdr:rowOff>85725</xdr:rowOff>
    </xdr:to>
    <xdr:sp>
      <xdr:nvSpPr>
        <xdr:cNvPr id="196" name="Line 196"/>
        <xdr:cNvSpPr>
          <a:spLocks/>
        </xdr:cNvSpPr>
      </xdr:nvSpPr>
      <xdr:spPr>
        <a:xfrm>
          <a:off x="4448175" y="67246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5</xdr:col>
      <xdr:colOff>85725</xdr:colOff>
      <xdr:row>27</xdr:row>
      <xdr:rowOff>0</xdr:rowOff>
    </xdr:from>
    <xdr:ext cx="314325" cy="180975"/>
    <xdr:sp>
      <xdr:nvSpPr>
        <xdr:cNvPr id="197" name="TextBox 197"/>
        <xdr:cNvSpPr txBox="1">
          <a:spLocks noChangeArrowheads="1"/>
        </xdr:cNvSpPr>
      </xdr:nvSpPr>
      <xdr:spPr>
        <a:xfrm>
          <a:off x="3514725" y="6800850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1,5L</a:t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314325" cy="180975"/>
    <xdr:sp>
      <xdr:nvSpPr>
        <xdr:cNvPr id="198" name="TextBox 198"/>
        <xdr:cNvSpPr txBox="1">
          <a:spLocks noChangeArrowheads="1"/>
        </xdr:cNvSpPr>
      </xdr:nvSpPr>
      <xdr:spPr>
        <a:xfrm>
          <a:off x="4114800" y="6800850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1,5L</a:t>
          </a:r>
        </a:p>
      </xdr:txBody>
    </xdr:sp>
    <xdr:clientData/>
  </xdr:oneCellAnchor>
  <xdr:oneCellAnchor>
    <xdr:from>
      <xdr:col>7</xdr:col>
      <xdr:colOff>190500</xdr:colOff>
      <xdr:row>24</xdr:row>
      <xdr:rowOff>28575</xdr:rowOff>
    </xdr:from>
    <xdr:ext cx="152400" cy="180975"/>
    <xdr:sp>
      <xdr:nvSpPr>
        <xdr:cNvPr id="199" name="TextBox 199"/>
        <xdr:cNvSpPr txBox="1">
          <a:spLocks noChangeArrowheads="1"/>
        </xdr:cNvSpPr>
      </xdr:nvSpPr>
      <xdr:spPr>
        <a:xfrm>
          <a:off x="4991100" y="6343650"/>
          <a:ext cx="152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L</a:t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371475" cy="180975"/>
    <xdr:sp>
      <xdr:nvSpPr>
        <xdr:cNvPr id="200" name="TextBox 200"/>
        <xdr:cNvSpPr txBox="1">
          <a:spLocks noChangeArrowheads="1"/>
        </xdr:cNvSpPr>
      </xdr:nvSpPr>
      <xdr:spPr>
        <a:xfrm>
          <a:off x="4457700" y="6800850"/>
          <a:ext cx="3714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0,75L</a:t>
          </a:r>
        </a:p>
      </xdr:txBody>
    </xdr:sp>
    <xdr:clientData/>
  </xdr:oneCellAnchor>
  <xdr:oneCellAnchor>
    <xdr:from>
      <xdr:col>4</xdr:col>
      <xdr:colOff>247650</xdr:colOff>
      <xdr:row>27</xdr:row>
      <xdr:rowOff>0</xdr:rowOff>
    </xdr:from>
    <xdr:ext cx="371475" cy="180975"/>
    <xdr:sp>
      <xdr:nvSpPr>
        <xdr:cNvPr id="201" name="TextBox 201"/>
        <xdr:cNvSpPr txBox="1">
          <a:spLocks noChangeArrowheads="1"/>
        </xdr:cNvSpPr>
      </xdr:nvSpPr>
      <xdr:spPr>
        <a:xfrm>
          <a:off x="2990850" y="6800850"/>
          <a:ext cx="3714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0,75L</a:t>
          </a:r>
        </a:p>
      </xdr:txBody>
    </xdr:sp>
    <xdr:clientData/>
  </xdr:oneCellAnchor>
  <xdr:twoCellAnchor>
    <xdr:from>
      <xdr:col>7</xdr:col>
      <xdr:colOff>447675</xdr:colOff>
      <xdr:row>26</xdr:row>
      <xdr:rowOff>76200</xdr:rowOff>
    </xdr:from>
    <xdr:to>
      <xdr:col>8</xdr:col>
      <xdr:colOff>76200</xdr:colOff>
      <xdr:row>26</xdr:row>
      <xdr:rowOff>76200</xdr:rowOff>
    </xdr:to>
    <xdr:sp>
      <xdr:nvSpPr>
        <xdr:cNvPr id="202" name="Line 202"/>
        <xdr:cNvSpPr>
          <a:spLocks/>
        </xdr:cNvSpPr>
      </xdr:nvSpPr>
      <xdr:spPr>
        <a:xfrm>
          <a:off x="5248275" y="67151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26</xdr:row>
      <xdr:rowOff>76200</xdr:rowOff>
    </xdr:from>
    <xdr:to>
      <xdr:col>8</xdr:col>
      <xdr:colOff>666750</xdr:colOff>
      <xdr:row>26</xdr:row>
      <xdr:rowOff>76200</xdr:rowOff>
    </xdr:to>
    <xdr:sp>
      <xdr:nvSpPr>
        <xdr:cNvPr id="203" name="Line 203"/>
        <xdr:cNvSpPr>
          <a:spLocks/>
        </xdr:cNvSpPr>
      </xdr:nvSpPr>
      <xdr:spPr>
        <a:xfrm>
          <a:off x="5572125" y="67151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666750</xdr:colOff>
      <xdr:row>26</xdr:row>
      <xdr:rowOff>76200</xdr:rowOff>
    </xdr:from>
    <xdr:to>
      <xdr:col>9</xdr:col>
      <xdr:colOff>542925</xdr:colOff>
      <xdr:row>26</xdr:row>
      <xdr:rowOff>76200</xdr:rowOff>
    </xdr:to>
    <xdr:sp>
      <xdr:nvSpPr>
        <xdr:cNvPr id="204" name="Line 204"/>
        <xdr:cNvSpPr>
          <a:spLocks/>
        </xdr:cNvSpPr>
      </xdr:nvSpPr>
      <xdr:spPr>
        <a:xfrm>
          <a:off x="6153150" y="67151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571500</xdr:colOff>
      <xdr:row>26</xdr:row>
      <xdr:rowOff>76200</xdr:rowOff>
    </xdr:from>
    <xdr:to>
      <xdr:col>10</xdr:col>
      <xdr:colOff>180975</xdr:colOff>
      <xdr:row>26</xdr:row>
      <xdr:rowOff>76200</xdr:rowOff>
    </xdr:to>
    <xdr:sp>
      <xdr:nvSpPr>
        <xdr:cNvPr id="205" name="Line 205"/>
        <xdr:cNvSpPr>
          <a:spLocks/>
        </xdr:cNvSpPr>
      </xdr:nvSpPr>
      <xdr:spPr>
        <a:xfrm>
          <a:off x="6743700" y="67151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8</xdr:col>
      <xdr:colOff>266700</xdr:colOff>
      <xdr:row>26</xdr:row>
      <xdr:rowOff>142875</xdr:rowOff>
    </xdr:from>
    <xdr:ext cx="314325" cy="180975"/>
    <xdr:sp>
      <xdr:nvSpPr>
        <xdr:cNvPr id="206" name="TextBox 206"/>
        <xdr:cNvSpPr txBox="1">
          <a:spLocks noChangeArrowheads="1"/>
        </xdr:cNvSpPr>
      </xdr:nvSpPr>
      <xdr:spPr>
        <a:xfrm>
          <a:off x="5753100" y="6781800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1,5L</a:t>
          </a:r>
        </a:p>
      </xdr:txBody>
    </xdr:sp>
    <xdr:clientData/>
  </xdr:oneCellAnchor>
  <xdr:oneCellAnchor>
    <xdr:from>
      <xdr:col>9</xdr:col>
      <xdr:colOff>142875</xdr:colOff>
      <xdr:row>26</xdr:row>
      <xdr:rowOff>142875</xdr:rowOff>
    </xdr:from>
    <xdr:ext cx="314325" cy="180975"/>
    <xdr:sp>
      <xdr:nvSpPr>
        <xdr:cNvPr id="207" name="TextBox 207"/>
        <xdr:cNvSpPr txBox="1">
          <a:spLocks noChangeArrowheads="1"/>
        </xdr:cNvSpPr>
      </xdr:nvSpPr>
      <xdr:spPr>
        <a:xfrm>
          <a:off x="6315075" y="6781800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1,5L</a:t>
          </a:r>
        </a:p>
      </xdr:txBody>
    </xdr:sp>
    <xdr:clientData/>
  </xdr:oneCellAnchor>
  <xdr:oneCellAnchor>
    <xdr:from>
      <xdr:col>9</xdr:col>
      <xdr:colOff>561975</xdr:colOff>
      <xdr:row>26</xdr:row>
      <xdr:rowOff>142875</xdr:rowOff>
    </xdr:from>
    <xdr:ext cx="371475" cy="180975"/>
    <xdr:sp>
      <xdr:nvSpPr>
        <xdr:cNvPr id="208" name="TextBox 208"/>
        <xdr:cNvSpPr txBox="1">
          <a:spLocks noChangeArrowheads="1"/>
        </xdr:cNvSpPr>
      </xdr:nvSpPr>
      <xdr:spPr>
        <a:xfrm>
          <a:off x="6734175" y="6781800"/>
          <a:ext cx="3714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0,75L</a:t>
          </a:r>
        </a:p>
      </xdr:txBody>
    </xdr:sp>
    <xdr:clientData/>
  </xdr:oneCellAnchor>
  <xdr:oneCellAnchor>
    <xdr:from>
      <xdr:col>7</xdr:col>
      <xdr:colOff>447675</xdr:colOff>
      <xdr:row>26</xdr:row>
      <xdr:rowOff>142875</xdr:rowOff>
    </xdr:from>
    <xdr:ext cx="381000" cy="180975"/>
    <xdr:sp>
      <xdr:nvSpPr>
        <xdr:cNvPr id="209" name="TextBox 209"/>
        <xdr:cNvSpPr txBox="1">
          <a:spLocks noChangeArrowheads="1"/>
        </xdr:cNvSpPr>
      </xdr:nvSpPr>
      <xdr:spPr>
        <a:xfrm>
          <a:off x="5248275" y="6781800"/>
          <a:ext cx="3810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0,75L</a:t>
          </a:r>
        </a:p>
      </xdr:txBody>
    </xdr:sp>
    <xdr:clientData/>
  </xdr:oneCellAnchor>
  <xdr:twoCellAnchor>
    <xdr:from>
      <xdr:col>6</xdr:col>
      <xdr:colOff>514350</xdr:colOff>
      <xdr:row>2</xdr:row>
      <xdr:rowOff>142875</xdr:rowOff>
    </xdr:from>
    <xdr:to>
      <xdr:col>10</xdr:col>
      <xdr:colOff>342900</xdr:colOff>
      <xdr:row>12</xdr:row>
      <xdr:rowOff>38100</xdr:rowOff>
    </xdr:to>
    <xdr:sp>
      <xdr:nvSpPr>
        <xdr:cNvPr id="210" name="Rectangle 210"/>
        <xdr:cNvSpPr>
          <a:spLocks/>
        </xdr:cNvSpPr>
      </xdr:nvSpPr>
      <xdr:spPr>
        <a:xfrm>
          <a:off x="4629150" y="466725"/>
          <a:ext cx="2571750" cy="1514475"/>
        </a:xfrm>
        <a:prstGeom prst="rect">
          <a:avLst/>
        </a:prstGeom>
        <a:solidFill>
          <a:srgbClr val="CCFFCC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533400</xdr:colOff>
      <xdr:row>8</xdr:row>
      <xdr:rowOff>123825</xdr:rowOff>
    </xdr:from>
    <xdr:to>
      <xdr:col>7</xdr:col>
      <xdr:colOff>476250</xdr:colOff>
      <xdr:row>12</xdr:row>
      <xdr:rowOff>28575</xdr:rowOff>
    </xdr:to>
    <xdr:grpSp>
      <xdr:nvGrpSpPr>
        <xdr:cNvPr id="211" name="Group 211"/>
        <xdr:cNvGrpSpPr>
          <a:grpSpLocks/>
        </xdr:cNvGrpSpPr>
      </xdr:nvGrpSpPr>
      <xdr:grpSpPr>
        <a:xfrm>
          <a:off x="4648200" y="1419225"/>
          <a:ext cx="628650" cy="552450"/>
          <a:chOff x="140" y="136"/>
          <a:chExt cx="58" cy="58"/>
        </a:xfrm>
        <a:solidFill>
          <a:srgbClr val="FFFFFF"/>
        </a:solidFill>
      </xdr:grpSpPr>
      <xdr:sp>
        <xdr:nvSpPr>
          <xdr:cNvPr id="212" name="Oval 212"/>
          <xdr:cNvSpPr>
            <a:spLocks/>
          </xdr:cNvSpPr>
        </xdr:nvSpPr>
        <xdr:spPr>
          <a:xfrm>
            <a:off x="140" y="136"/>
            <a:ext cx="58" cy="5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213" name="Group 213"/>
          <xdr:cNvGrpSpPr>
            <a:grpSpLocks/>
          </xdr:cNvGrpSpPr>
        </xdr:nvGrpSpPr>
        <xdr:grpSpPr>
          <a:xfrm>
            <a:off x="161" y="153"/>
            <a:ext cx="16" cy="25"/>
            <a:chOff x="328" y="290"/>
            <a:chExt cx="16" cy="25"/>
          </a:xfrm>
          <a:solidFill>
            <a:srgbClr val="FFFFFF"/>
          </a:solidFill>
        </xdr:grpSpPr>
        <xdr:sp>
          <xdr:nvSpPr>
            <xdr:cNvPr id="214" name="Rectangle 214"/>
            <xdr:cNvSpPr>
              <a:spLocks/>
            </xdr:cNvSpPr>
          </xdr:nvSpPr>
          <xdr:spPr>
            <a:xfrm>
              <a:off x="328" y="297"/>
              <a:ext cx="8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15" name="AutoShape 215"/>
            <xdr:cNvSpPr>
              <a:spLocks/>
            </xdr:cNvSpPr>
          </xdr:nvSpPr>
          <xdr:spPr>
            <a:xfrm rot="5400000">
              <a:off x="328" y="298"/>
              <a:ext cx="25" cy="8"/>
            </a:xfrm>
            <a:prstGeom prst="trapezoid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7</xdr:col>
      <xdr:colOff>485775</xdr:colOff>
      <xdr:row>8</xdr:row>
      <xdr:rowOff>123825</xdr:rowOff>
    </xdr:from>
    <xdr:to>
      <xdr:col>8</xdr:col>
      <xdr:colOff>419100</xdr:colOff>
      <xdr:row>12</xdr:row>
      <xdr:rowOff>28575</xdr:rowOff>
    </xdr:to>
    <xdr:grpSp>
      <xdr:nvGrpSpPr>
        <xdr:cNvPr id="216" name="Group 216"/>
        <xdr:cNvGrpSpPr>
          <a:grpSpLocks/>
        </xdr:cNvGrpSpPr>
      </xdr:nvGrpSpPr>
      <xdr:grpSpPr>
        <a:xfrm>
          <a:off x="5286375" y="1419225"/>
          <a:ext cx="619125" cy="552450"/>
          <a:chOff x="140" y="136"/>
          <a:chExt cx="58" cy="58"/>
        </a:xfrm>
        <a:solidFill>
          <a:srgbClr val="FFFFFF"/>
        </a:solidFill>
      </xdr:grpSpPr>
      <xdr:sp>
        <xdr:nvSpPr>
          <xdr:cNvPr id="217" name="Oval 217"/>
          <xdr:cNvSpPr>
            <a:spLocks/>
          </xdr:cNvSpPr>
        </xdr:nvSpPr>
        <xdr:spPr>
          <a:xfrm>
            <a:off x="140" y="136"/>
            <a:ext cx="58" cy="5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218" name="Group 218"/>
          <xdr:cNvGrpSpPr>
            <a:grpSpLocks/>
          </xdr:cNvGrpSpPr>
        </xdr:nvGrpSpPr>
        <xdr:grpSpPr>
          <a:xfrm>
            <a:off x="161" y="153"/>
            <a:ext cx="16" cy="25"/>
            <a:chOff x="328" y="290"/>
            <a:chExt cx="16" cy="25"/>
          </a:xfrm>
          <a:solidFill>
            <a:srgbClr val="FFFFFF"/>
          </a:solidFill>
        </xdr:grpSpPr>
        <xdr:sp>
          <xdr:nvSpPr>
            <xdr:cNvPr id="219" name="Rectangle 219"/>
            <xdr:cNvSpPr>
              <a:spLocks/>
            </xdr:cNvSpPr>
          </xdr:nvSpPr>
          <xdr:spPr>
            <a:xfrm>
              <a:off x="328" y="297"/>
              <a:ext cx="8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20" name="AutoShape 220"/>
            <xdr:cNvSpPr>
              <a:spLocks/>
            </xdr:cNvSpPr>
          </xdr:nvSpPr>
          <xdr:spPr>
            <a:xfrm rot="5400000">
              <a:off x="328" y="298"/>
              <a:ext cx="25" cy="8"/>
            </a:xfrm>
            <a:prstGeom prst="trapezoid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8</xdr:col>
      <xdr:colOff>428625</xdr:colOff>
      <xdr:row>8</xdr:row>
      <xdr:rowOff>114300</xdr:rowOff>
    </xdr:from>
    <xdr:to>
      <xdr:col>9</xdr:col>
      <xdr:colOff>361950</xdr:colOff>
      <xdr:row>12</xdr:row>
      <xdr:rowOff>19050</xdr:rowOff>
    </xdr:to>
    <xdr:grpSp>
      <xdr:nvGrpSpPr>
        <xdr:cNvPr id="221" name="Group 221"/>
        <xdr:cNvGrpSpPr>
          <a:grpSpLocks/>
        </xdr:cNvGrpSpPr>
      </xdr:nvGrpSpPr>
      <xdr:grpSpPr>
        <a:xfrm>
          <a:off x="5915025" y="1409700"/>
          <a:ext cx="619125" cy="552450"/>
          <a:chOff x="140" y="136"/>
          <a:chExt cx="58" cy="58"/>
        </a:xfrm>
        <a:solidFill>
          <a:srgbClr val="FFFFFF"/>
        </a:solidFill>
      </xdr:grpSpPr>
      <xdr:sp>
        <xdr:nvSpPr>
          <xdr:cNvPr id="222" name="Oval 222"/>
          <xdr:cNvSpPr>
            <a:spLocks/>
          </xdr:cNvSpPr>
        </xdr:nvSpPr>
        <xdr:spPr>
          <a:xfrm>
            <a:off x="140" y="136"/>
            <a:ext cx="58" cy="5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223" name="Group 223"/>
          <xdr:cNvGrpSpPr>
            <a:grpSpLocks/>
          </xdr:cNvGrpSpPr>
        </xdr:nvGrpSpPr>
        <xdr:grpSpPr>
          <a:xfrm>
            <a:off x="161" y="153"/>
            <a:ext cx="16" cy="25"/>
            <a:chOff x="328" y="290"/>
            <a:chExt cx="16" cy="25"/>
          </a:xfrm>
          <a:solidFill>
            <a:srgbClr val="FFFFFF"/>
          </a:solidFill>
        </xdr:grpSpPr>
        <xdr:sp>
          <xdr:nvSpPr>
            <xdr:cNvPr id="224" name="Rectangle 224"/>
            <xdr:cNvSpPr>
              <a:spLocks/>
            </xdr:cNvSpPr>
          </xdr:nvSpPr>
          <xdr:spPr>
            <a:xfrm>
              <a:off x="328" y="297"/>
              <a:ext cx="8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25" name="AutoShape 225"/>
            <xdr:cNvSpPr>
              <a:spLocks/>
            </xdr:cNvSpPr>
          </xdr:nvSpPr>
          <xdr:spPr>
            <a:xfrm rot="5400000">
              <a:off x="328" y="298"/>
              <a:ext cx="25" cy="8"/>
            </a:xfrm>
            <a:prstGeom prst="trapezoid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9</xdr:col>
      <xdr:colOff>390525</xdr:colOff>
      <xdr:row>8</xdr:row>
      <xdr:rowOff>104775</xdr:rowOff>
    </xdr:from>
    <xdr:to>
      <xdr:col>10</xdr:col>
      <xdr:colOff>323850</xdr:colOff>
      <xdr:row>12</xdr:row>
      <xdr:rowOff>9525</xdr:rowOff>
    </xdr:to>
    <xdr:grpSp>
      <xdr:nvGrpSpPr>
        <xdr:cNvPr id="226" name="Group 226"/>
        <xdr:cNvGrpSpPr>
          <a:grpSpLocks/>
        </xdr:cNvGrpSpPr>
      </xdr:nvGrpSpPr>
      <xdr:grpSpPr>
        <a:xfrm>
          <a:off x="6562725" y="1400175"/>
          <a:ext cx="619125" cy="552450"/>
          <a:chOff x="140" y="136"/>
          <a:chExt cx="58" cy="58"/>
        </a:xfrm>
        <a:solidFill>
          <a:srgbClr val="FFFFFF"/>
        </a:solidFill>
      </xdr:grpSpPr>
      <xdr:sp>
        <xdr:nvSpPr>
          <xdr:cNvPr id="227" name="Oval 227"/>
          <xdr:cNvSpPr>
            <a:spLocks/>
          </xdr:cNvSpPr>
        </xdr:nvSpPr>
        <xdr:spPr>
          <a:xfrm>
            <a:off x="140" y="136"/>
            <a:ext cx="58" cy="5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228" name="Group 228"/>
          <xdr:cNvGrpSpPr>
            <a:grpSpLocks/>
          </xdr:cNvGrpSpPr>
        </xdr:nvGrpSpPr>
        <xdr:grpSpPr>
          <a:xfrm>
            <a:off x="161" y="153"/>
            <a:ext cx="16" cy="25"/>
            <a:chOff x="328" y="290"/>
            <a:chExt cx="16" cy="25"/>
          </a:xfrm>
          <a:solidFill>
            <a:srgbClr val="FFFFFF"/>
          </a:solidFill>
        </xdr:grpSpPr>
        <xdr:sp>
          <xdr:nvSpPr>
            <xdr:cNvPr id="229" name="Rectangle 229"/>
            <xdr:cNvSpPr>
              <a:spLocks/>
            </xdr:cNvSpPr>
          </xdr:nvSpPr>
          <xdr:spPr>
            <a:xfrm>
              <a:off x="328" y="297"/>
              <a:ext cx="8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30" name="AutoShape 230"/>
            <xdr:cNvSpPr>
              <a:spLocks/>
            </xdr:cNvSpPr>
          </xdr:nvSpPr>
          <xdr:spPr>
            <a:xfrm rot="5400000">
              <a:off x="328" y="298"/>
              <a:ext cx="25" cy="8"/>
            </a:xfrm>
            <a:prstGeom prst="trapezoid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8</xdr:col>
      <xdr:colOff>95250</xdr:colOff>
      <xdr:row>5</xdr:row>
      <xdr:rowOff>123825</xdr:rowOff>
    </xdr:from>
    <xdr:to>
      <xdr:col>9</xdr:col>
      <xdr:colOff>28575</xdr:colOff>
      <xdr:row>9</xdr:row>
      <xdr:rowOff>28575</xdr:rowOff>
    </xdr:to>
    <xdr:grpSp>
      <xdr:nvGrpSpPr>
        <xdr:cNvPr id="231" name="Group 231"/>
        <xdr:cNvGrpSpPr>
          <a:grpSpLocks/>
        </xdr:cNvGrpSpPr>
      </xdr:nvGrpSpPr>
      <xdr:grpSpPr>
        <a:xfrm>
          <a:off x="5581650" y="933450"/>
          <a:ext cx="619125" cy="552450"/>
          <a:chOff x="140" y="136"/>
          <a:chExt cx="58" cy="58"/>
        </a:xfrm>
        <a:solidFill>
          <a:srgbClr val="FFFFFF"/>
        </a:solidFill>
      </xdr:grpSpPr>
      <xdr:sp>
        <xdr:nvSpPr>
          <xdr:cNvPr id="232" name="Oval 232"/>
          <xdr:cNvSpPr>
            <a:spLocks/>
          </xdr:cNvSpPr>
        </xdr:nvSpPr>
        <xdr:spPr>
          <a:xfrm>
            <a:off x="140" y="136"/>
            <a:ext cx="58" cy="5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233" name="Group 233"/>
          <xdr:cNvGrpSpPr>
            <a:grpSpLocks/>
          </xdr:cNvGrpSpPr>
        </xdr:nvGrpSpPr>
        <xdr:grpSpPr>
          <a:xfrm>
            <a:off x="161" y="153"/>
            <a:ext cx="16" cy="25"/>
            <a:chOff x="328" y="290"/>
            <a:chExt cx="16" cy="25"/>
          </a:xfrm>
          <a:solidFill>
            <a:srgbClr val="FFFFFF"/>
          </a:solidFill>
        </xdr:grpSpPr>
        <xdr:sp>
          <xdr:nvSpPr>
            <xdr:cNvPr id="234" name="Rectangle 234"/>
            <xdr:cNvSpPr>
              <a:spLocks/>
            </xdr:cNvSpPr>
          </xdr:nvSpPr>
          <xdr:spPr>
            <a:xfrm>
              <a:off x="328" y="297"/>
              <a:ext cx="8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35" name="AutoShape 235"/>
            <xdr:cNvSpPr>
              <a:spLocks/>
            </xdr:cNvSpPr>
          </xdr:nvSpPr>
          <xdr:spPr>
            <a:xfrm rot="5400000">
              <a:off x="328" y="298"/>
              <a:ext cx="25" cy="8"/>
            </a:xfrm>
            <a:prstGeom prst="trapezoid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514350</xdr:colOff>
      <xdr:row>2</xdr:row>
      <xdr:rowOff>152400</xdr:rowOff>
    </xdr:from>
    <xdr:to>
      <xdr:col>7</xdr:col>
      <xdr:colOff>447675</xdr:colOff>
      <xdr:row>6</xdr:row>
      <xdr:rowOff>57150</xdr:rowOff>
    </xdr:to>
    <xdr:grpSp>
      <xdr:nvGrpSpPr>
        <xdr:cNvPr id="236" name="Group 236"/>
        <xdr:cNvGrpSpPr>
          <a:grpSpLocks/>
        </xdr:cNvGrpSpPr>
      </xdr:nvGrpSpPr>
      <xdr:grpSpPr>
        <a:xfrm>
          <a:off x="4629150" y="476250"/>
          <a:ext cx="619125" cy="552450"/>
          <a:chOff x="140" y="136"/>
          <a:chExt cx="58" cy="58"/>
        </a:xfrm>
        <a:solidFill>
          <a:srgbClr val="FFFFFF"/>
        </a:solidFill>
      </xdr:grpSpPr>
      <xdr:sp>
        <xdr:nvSpPr>
          <xdr:cNvPr id="237" name="Oval 237"/>
          <xdr:cNvSpPr>
            <a:spLocks/>
          </xdr:cNvSpPr>
        </xdr:nvSpPr>
        <xdr:spPr>
          <a:xfrm>
            <a:off x="140" y="136"/>
            <a:ext cx="58" cy="5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238" name="Group 238"/>
          <xdr:cNvGrpSpPr>
            <a:grpSpLocks/>
          </xdr:cNvGrpSpPr>
        </xdr:nvGrpSpPr>
        <xdr:grpSpPr>
          <a:xfrm>
            <a:off x="161" y="153"/>
            <a:ext cx="16" cy="25"/>
            <a:chOff x="328" y="290"/>
            <a:chExt cx="16" cy="25"/>
          </a:xfrm>
          <a:solidFill>
            <a:srgbClr val="FFFFFF"/>
          </a:solidFill>
        </xdr:grpSpPr>
        <xdr:sp>
          <xdr:nvSpPr>
            <xdr:cNvPr id="239" name="Rectangle 239"/>
            <xdr:cNvSpPr>
              <a:spLocks/>
            </xdr:cNvSpPr>
          </xdr:nvSpPr>
          <xdr:spPr>
            <a:xfrm>
              <a:off x="328" y="297"/>
              <a:ext cx="8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40" name="AutoShape 240"/>
            <xdr:cNvSpPr>
              <a:spLocks/>
            </xdr:cNvSpPr>
          </xdr:nvSpPr>
          <xdr:spPr>
            <a:xfrm rot="5400000">
              <a:off x="328" y="298"/>
              <a:ext cx="25" cy="8"/>
            </a:xfrm>
            <a:prstGeom prst="trapezoid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7</xdr:col>
      <xdr:colOff>457200</xdr:colOff>
      <xdr:row>2</xdr:row>
      <xdr:rowOff>152400</xdr:rowOff>
    </xdr:from>
    <xdr:to>
      <xdr:col>8</xdr:col>
      <xdr:colOff>400050</xdr:colOff>
      <xdr:row>6</xdr:row>
      <xdr:rowOff>57150</xdr:rowOff>
    </xdr:to>
    <xdr:grpSp>
      <xdr:nvGrpSpPr>
        <xdr:cNvPr id="241" name="Group 241"/>
        <xdr:cNvGrpSpPr>
          <a:grpSpLocks/>
        </xdr:cNvGrpSpPr>
      </xdr:nvGrpSpPr>
      <xdr:grpSpPr>
        <a:xfrm>
          <a:off x="5257800" y="476250"/>
          <a:ext cx="628650" cy="552450"/>
          <a:chOff x="140" y="136"/>
          <a:chExt cx="58" cy="58"/>
        </a:xfrm>
        <a:solidFill>
          <a:srgbClr val="FFFFFF"/>
        </a:solidFill>
      </xdr:grpSpPr>
      <xdr:sp>
        <xdr:nvSpPr>
          <xdr:cNvPr id="242" name="Oval 242"/>
          <xdr:cNvSpPr>
            <a:spLocks/>
          </xdr:cNvSpPr>
        </xdr:nvSpPr>
        <xdr:spPr>
          <a:xfrm>
            <a:off x="140" y="136"/>
            <a:ext cx="58" cy="5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243" name="Group 243"/>
          <xdr:cNvGrpSpPr>
            <a:grpSpLocks/>
          </xdr:cNvGrpSpPr>
        </xdr:nvGrpSpPr>
        <xdr:grpSpPr>
          <a:xfrm>
            <a:off x="161" y="153"/>
            <a:ext cx="16" cy="25"/>
            <a:chOff x="328" y="290"/>
            <a:chExt cx="16" cy="25"/>
          </a:xfrm>
          <a:solidFill>
            <a:srgbClr val="FFFFFF"/>
          </a:solidFill>
        </xdr:grpSpPr>
        <xdr:sp>
          <xdr:nvSpPr>
            <xdr:cNvPr id="244" name="Rectangle 244"/>
            <xdr:cNvSpPr>
              <a:spLocks/>
            </xdr:cNvSpPr>
          </xdr:nvSpPr>
          <xdr:spPr>
            <a:xfrm>
              <a:off x="328" y="297"/>
              <a:ext cx="8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45" name="AutoShape 245"/>
            <xdr:cNvSpPr>
              <a:spLocks/>
            </xdr:cNvSpPr>
          </xdr:nvSpPr>
          <xdr:spPr>
            <a:xfrm rot="5400000">
              <a:off x="328" y="298"/>
              <a:ext cx="25" cy="8"/>
            </a:xfrm>
            <a:prstGeom prst="trapezoid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8</xdr:col>
      <xdr:colOff>409575</xdr:colOff>
      <xdr:row>2</xdr:row>
      <xdr:rowOff>142875</xdr:rowOff>
    </xdr:from>
    <xdr:to>
      <xdr:col>9</xdr:col>
      <xdr:colOff>342900</xdr:colOff>
      <xdr:row>6</xdr:row>
      <xdr:rowOff>47625</xdr:rowOff>
    </xdr:to>
    <xdr:grpSp>
      <xdr:nvGrpSpPr>
        <xdr:cNvPr id="246" name="Group 246"/>
        <xdr:cNvGrpSpPr>
          <a:grpSpLocks/>
        </xdr:cNvGrpSpPr>
      </xdr:nvGrpSpPr>
      <xdr:grpSpPr>
        <a:xfrm>
          <a:off x="5895975" y="466725"/>
          <a:ext cx="619125" cy="552450"/>
          <a:chOff x="140" y="136"/>
          <a:chExt cx="58" cy="58"/>
        </a:xfrm>
        <a:solidFill>
          <a:srgbClr val="FFFFFF"/>
        </a:solidFill>
      </xdr:grpSpPr>
      <xdr:sp>
        <xdr:nvSpPr>
          <xdr:cNvPr id="247" name="Oval 247"/>
          <xdr:cNvSpPr>
            <a:spLocks/>
          </xdr:cNvSpPr>
        </xdr:nvSpPr>
        <xdr:spPr>
          <a:xfrm>
            <a:off x="140" y="136"/>
            <a:ext cx="58" cy="5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248" name="Group 248"/>
          <xdr:cNvGrpSpPr>
            <a:grpSpLocks/>
          </xdr:cNvGrpSpPr>
        </xdr:nvGrpSpPr>
        <xdr:grpSpPr>
          <a:xfrm>
            <a:off x="161" y="153"/>
            <a:ext cx="16" cy="25"/>
            <a:chOff x="328" y="290"/>
            <a:chExt cx="16" cy="25"/>
          </a:xfrm>
          <a:solidFill>
            <a:srgbClr val="FFFFFF"/>
          </a:solidFill>
        </xdr:grpSpPr>
        <xdr:sp>
          <xdr:nvSpPr>
            <xdr:cNvPr id="249" name="Rectangle 249"/>
            <xdr:cNvSpPr>
              <a:spLocks/>
            </xdr:cNvSpPr>
          </xdr:nvSpPr>
          <xdr:spPr>
            <a:xfrm>
              <a:off x="328" y="297"/>
              <a:ext cx="8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50" name="AutoShape 250"/>
            <xdr:cNvSpPr>
              <a:spLocks/>
            </xdr:cNvSpPr>
          </xdr:nvSpPr>
          <xdr:spPr>
            <a:xfrm rot="5400000">
              <a:off x="328" y="298"/>
              <a:ext cx="25" cy="8"/>
            </a:xfrm>
            <a:prstGeom prst="trapezoid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9</xdr:col>
      <xdr:colOff>361950</xdr:colOff>
      <xdr:row>2</xdr:row>
      <xdr:rowOff>133350</xdr:rowOff>
    </xdr:from>
    <xdr:to>
      <xdr:col>10</xdr:col>
      <xdr:colOff>304800</xdr:colOff>
      <xdr:row>6</xdr:row>
      <xdr:rowOff>38100</xdr:rowOff>
    </xdr:to>
    <xdr:grpSp>
      <xdr:nvGrpSpPr>
        <xdr:cNvPr id="251" name="Group 251"/>
        <xdr:cNvGrpSpPr>
          <a:grpSpLocks/>
        </xdr:cNvGrpSpPr>
      </xdr:nvGrpSpPr>
      <xdr:grpSpPr>
        <a:xfrm>
          <a:off x="6534150" y="457200"/>
          <a:ext cx="628650" cy="552450"/>
          <a:chOff x="140" y="136"/>
          <a:chExt cx="58" cy="58"/>
        </a:xfrm>
        <a:solidFill>
          <a:srgbClr val="FFFFFF"/>
        </a:solidFill>
      </xdr:grpSpPr>
      <xdr:sp>
        <xdr:nvSpPr>
          <xdr:cNvPr id="252" name="Oval 252"/>
          <xdr:cNvSpPr>
            <a:spLocks/>
          </xdr:cNvSpPr>
        </xdr:nvSpPr>
        <xdr:spPr>
          <a:xfrm>
            <a:off x="140" y="136"/>
            <a:ext cx="58" cy="5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253" name="Group 253"/>
          <xdr:cNvGrpSpPr>
            <a:grpSpLocks/>
          </xdr:cNvGrpSpPr>
        </xdr:nvGrpSpPr>
        <xdr:grpSpPr>
          <a:xfrm>
            <a:off x="161" y="153"/>
            <a:ext cx="16" cy="25"/>
            <a:chOff x="328" y="290"/>
            <a:chExt cx="16" cy="25"/>
          </a:xfrm>
          <a:solidFill>
            <a:srgbClr val="FFFFFF"/>
          </a:solidFill>
        </xdr:grpSpPr>
        <xdr:sp>
          <xdr:nvSpPr>
            <xdr:cNvPr id="254" name="Rectangle 254"/>
            <xdr:cNvSpPr>
              <a:spLocks/>
            </xdr:cNvSpPr>
          </xdr:nvSpPr>
          <xdr:spPr>
            <a:xfrm>
              <a:off x="328" y="297"/>
              <a:ext cx="8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55" name="AutoShape 255"/>
            <xdr:cNvSpPr>
              <a:spLocks/>
            </xdr:cNvSpPr>
          </xdr:nvSpPr>
          <xdr:spPr>
            <a:xfrm rot="5400000">
              <a:off x="328" y="298"/>
              <a:ext cx="25" cy="8"/>
            </a:xfrm>
            <a:prstGeom prst="trapezoid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514350</xdr:colOff>
      <xdr:row>12</xdr:row>
      <xdr:rowOff>28575</xdr:rowOff>
    </xdr:from>
    <xdr:to>
      <xdr:col>6</xdr:col>
      <xdr:colOff>514350</xdr:colOff>
      <xdr:row>14</xdr:row>
      <xdr:rowOff>38100</xdr:rowOff>
    </xdr:to>
    <xdr:sp>
      <xdr:nvSpPr>
        <xdr:cNvPr id="256" name="Line 256"/>
        <xdr:cNvSpPr>
          <a:spLocks/>
        </xdr:cNvSpPr>
      </xdr:nvSpPr>
      <xdr:spPr>
        <a:xfrm>
          <a:off x="4629150" y="19716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161925</xdr:colOff>
      <xdr:row>10</xdr:row>
      <xdr:rowOff>95250</xdr:rowOff>
    </xdr:from>
    <xdr:to>
      <xdr:col>7</xdr:col>
      <xdr:colOff>161925</xdr:colOff>
      <xdr:row>14</xdr:row>
      <xdr:rowOff>47625</xdr:rowOff>
    </xdr:to>
    <xdr:sp>
      <xdr:nvSpPr>
        <xdr:cNvPr id="257" name="Line 257"/>
        <xdr:cNvSpPr>
          <a:spLocks/>
        </xdr:cNvSpPr>
      </xdr:nvSpPr>
      <xdr:spPr>
        <a:xfrm flipH="1">
          <a:off x="4962525" y="17145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104775</xdr:colOff>
      <xdr:row>10</xdr:row>
      <xdr:rowOff>114300</xdr:rowOff>
    </xdr:from>
    <xdr:to>
      <xdr:col>8</xdr:col>
      <xdr:colOff>104775</xdr:colOff>
      <xdr:row>14</xdr:row>
      <xdr:rowOff>66675</xdr:rowOff>
    </xdr:to>
    <xdr:sp>
      <xdr:nvSpPr>
        <xdr:cNvPr id="258" name="Line 258"/>
        <xdr:cNvSpPr>
          <a:spLocks/>
        </xdr:cNvSpPr>
      </xdr:nvSpPr>
      <xdr:spPr>
        <a:xfrm flipH="1">
          <a:off x="5591175" y="173355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57150</xdr:colOff>
      <xdr:row>10</xdr:row>
      <xdr:rowOff>114300</xdr:rowOff>
    </xdr:from>
    <xdr:to>
      <xdr:col>9</xdr:col>
      <xdr:colOff>57150</xdr:colOff>
      <xdr:row>14</xdr:row>
      <xdr:rowOff>66675</xdr:rowOff>
    </xdr:to>
    <xdr:sp>
      <xdr:nvSpPr>
        <xdr:cNvPr id="259" name="Line 259"/>
        <xdr:cNvSpPr>
          <a:spLocks/>
        </xdr:cNvSpPr>
      </xdr:nvSpPr>
      <xdr:spPr>
        <a:xfrm flipH="1">
          <a:off x="6229350" y="173355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9525</xdr:colOff>
      <xdr:row>10</xdr:row>
      <xdr:rowOff>114300</xdr:rowOff>
    </xdr:from>
    <xdr:to>
      <xdr:col>10</xdr:col>
      <xdr:colOff>9525</xdr:colOff>
      <xdr:row>14</xdr:row>
      <xdr:rowOff>66675</xdr:rowOff>
    </xdr:to>
    <xdr:sp>
      <xdr:nvSpPr>
        <xdr:cNvPr id="260" name="Line 260"/>
        <xdr:cNvSpPr>
          <a:spLocks/>
        </xdr:cNvSpPr>
      </xdr:nvSpPr>
      <xdr:spPr>
        <a:xfrm flipH="1">
          <a:off x="6867525" y="173355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342900</xdr:colOff>
      <xdr:row>10</xdr:row>
      <xdr:rowOff>142875</xdr:rowOff>
    </xdr:from>
    <xdr:to>
      <xdr:col>10</xdr:col>
      <xdr:colOff>342900</xdr:colOff>
      <xdr:row>14</xdr:row>
      <xdr:rowOff>95250</xdr:rowOff>
    </xdr:to>
    <xdr:sp>
      <xdr:nvSpPr>
        <xdr:cNvPr id="261" name="Line 261"/>
        <xdr:cNvSpPr>
          <a:spLocks/>
        </xdr:cNvSpPr>
      </xdr:nvSpPr>
      <xdr:spPr>
        <a:xfrm flipH="1">
          <a:off x="7200900" y="176212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514350</xdr:colOff>
      <xdr:row>13</xdr:row>
      <xdr:rowOff>47625</xdr:rowOff>
    </xdr:from>
    <xdr:to>
      <xdr:col>7</xdr:col>
      <xdr:colOff>161925</xdr:colOff>
      <xdr:row>13</xdr:row>
      <xdr:rowOff>47625</xdr:rowOff>
    </xdr:to>
    <xdr:sp>
      <xdr:nvSpPr>
        <xdr:cNvPr id="262" name="Line 262"/>
        <xdr:cNvSpPr>
          <a:spLocks/>
        </xdr:cNvSpPr>
      </xdr:nvSpPr>
      <xdr:spPr>
        <a:xfrm>
          <a:off x="4629150" y="21526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171450</xdr:colOff>
      <xdr:row>13</xdr:row>
      <xdr:rowOff>47625</xdr:rowOff>
    </xdr:from>
    <xdr:to>
      <xdr:col>8</xdr:col>
      <xdr:colOff>114300</xdr:colOff>
      <xdr:row>13</xdr:row>
      <xdr:rowOff>47625</xdr:rowOff>
    </xdr:to>
    <xdr:sp>
      <xdr:nvSpPr>
        <xdr:cNvPr id="263" name="Line 263"/>
        <xdr:cNvSpPr>
          <a:spLocks/>
        </xdr:cNvSpPr>
      </xdr:nvSpPr>
      <xdr:spPr>
        <a:xfrm>
          <a:off x="4972050" y="215265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114300</xdr:colOff>
      <xdr:row>13</xdr:row>
      <xdr:rowOff>47625</xdr:rowOff>
    </xdr:from>
    <xdr:to>
      <xdr:col>9</xdr:col>
      <xdr:colOff>47625</xdr:colOff>
      <xdr:row>13</xdr:row>
      <xdr:rowOff>47625</xdr:rowOff>
    </xdr:to>
    <xdr:sp>
      <xdr:nvSpPr>
        <xdr:cNvPr id="264" name="Line 264"/>
        <xdr:cNvSpPr>
          <a:spLocks/>
        </xdr:cNvSpPr>
      </xdr:nvSpPr>
      <xdr:spPr>
        <a:xfrm>
          <a:off x="5600700" y="21526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57150</xdr:colOff>
      <xdr:row>13</xdr:row>
      <xdr:rowOff>47625</xdr:rowOff>
    </xdr:from>
    <xdr:to>
      <xdr:col>10</xdr:col>
      <xdr:colOff>0</xdr:colOff>
      <xdr:row>13</xdr:row>
      <xdr:rowOff>47625</xdr:rowOff>
    </xdr:to>
    <xdr:sp>
      <xdr:nvSpPr>
        <xdr:cNvPr id="265" name="Line 265"/>
        <xdr:cNvSpPr>
          <a:spLocks/>
        </xdr:cNvSpPr>
      </xdr:nvSpPr>
      <xdr:spPr>
        <a:xfrm>
          <a:off x="6229350" y="215265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47625</xdr:rowOff>
    </xdr:from>
    <xdr:to>
      <xdr:col>10</xdr:col>
      <xdr:colOff>333375</xdr:colOff>
      <xdr:row>13</xdr:row>
      <xdr:rowOff>47625</xdr:rowOff>
    </xdr:to>
    <xdr:sp>
      <xdr:nvSpPr>
        <xdr:cNvPr id="266" name="Line 266"/>
        <xdr:cNvSpPr>
          <a:spLocks/>
        </xdr:cNvSpPr>
      </xdr:nvSpPr>
      <xdr:spPr>
        <a:xfrm>
          <a:off x="6858000" y="21526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409575</xdr:colOff>
      <xdr:row>13</xdr:row>
      <xdr:rowOff>123825</xdr:rowOff>
    </xdr:from>
    <xdr:ext cx="152400" cy="180975"/>
    <xdr:sp>
      <xdr:nvSpPr>
        <xdr:cNvPr id="267" name="TextBox 267"/>
        <xdr:cNvSpPr txBox="1">
          <a:spLocks noChangeArrowheads="1"/>
        </xdr:cNvSpPr>
      </xdr:nvSpPr>
      <xdr:spPr>
        <a:xfrm>
          <a:off x="5210175" y="2228850"/>
          <a:ext cx="152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L</a:t>
          </a:r>
        </a:p>
      </xdr:txBody>
    </xdr:sp>
    <xdr:clientData/>
  </xdr:oneCellAnchor>
  <xdr:oneCellAnchor>
    <xdr:from>
      <xdr:col>8</xdr:col>
      <xdr:colOff>352425</xdr:colOff>
      <xdr:row>13</xdr:row>
      <xdr:rowOff>114300</xdr:rowOff>
    </xdr:from>
    <xdr:ext cx="152400" cy="180975"/>
    <xdr:sp>
      <xdr:nvSpPr>
        <xdr:cNvPr id="268" name="TextBox 268"/>
        <xdr:cNvSpPr txBox="1">
          <a:spLocks noChangeArrowheads="1"/>
        </xdr:cNvSpPr>
      </xdr:nvSpPr>
      <xdr:spPr>
        <a:xfrm>
          <a:off x="5838825" y="2219325"/>
          <a:ext cx="152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L</a:t>
          </a:r>
        </a:p>
      </xdr:txBody>
    </xdr:sp>
    <xdr:clientData/>
  </xdr:oneCellAnchor>
  <xdr:oneCellAnchor>
    <xdr:from>
      <xdr:col>9</xdr:col>
      <xdr:colOff>342900</xdr:colOff>
      <xdr:row>13</xdr:row>
      <xdr:rowOff>123825</xdr:rowOff>
    </xdr:from>
    <xdr:ext cx="152400" cy="180975"/>
    <xdr:sp>
      <xdr:nvSpPr>
        <xdr:cNvPr id="269" name="TextBox 269"/>
        <xdr:cNvSpPr txBox="1">
          <a:spLocks noChangeArrowheads="1"/>
        </xdr:cNvSpPr>
      </xdr:nvSpPr>
      <xdr:spPr>
        <a:xfrm>
          <a:off x="6515100" y="2228850"/>
          <a:ext cx="152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L</a:t>
          </a:r>
        </a:p>
      </xdr:txBody>
    </xdr:sp>
    <xdr:clientData/>
  </xdr:oneCellAnchor>
  <xdr:oneCellAnchor>
    <xdr:from>
      <xdr:col>10</xdr:col>
      <xdr:colOff>76200</xdr:colOff>
      <xdr:row>13</xdr:row>
      <xdr:rowOff>123825</xdr:rowOff>
    </xdr:from>
    <xdr:ext cx="314325" cy="180975"/>
    <xdr:sp>
      <xdr:nvSpPr>
        <xdr:cNvPr id="270" name="TextBox 270"/>
        <xdr:cNvSpPr txBox="1">
          <a:spLocks noChangeArrowheads="1"/>
        </xdr:cNvSpPr>
      </xdr:nvSpPr>
      <xdr:spPr>
        <a:xfrm>
          <a:off x="6934200" y="2228850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0,5L</a:t>
          </a:r>
        </a:p>
      </xdr:txBody>
    </xdr:sp>
    <xdr:clientData/>
  </xdr:oneCellAnchor>
  <xdr:oneCellAnchor>
    <xdr:from>
      <xdr:col>6</xdr:col>
      <xdr:colOff>561975</xdr:colOff>
      <xdr:row>13</xdr:row>
      <xdr:rowOff>123825</xdr:rowOff>
    </xdr:from>
    <xdr:ext cx="304800" cy="180975"/>
    <xdr:sp>
      <xdr:nvSpPr>
        <xdr:cNvPr id="271" name="TextBox 271"/>
        <xdr:cNvSpPr txBox="1">
          <a:spLocks noChangeArrowheads="1"/>
        </xdr:cNvSpPr>
      </xdr:nvSpPr>
      <xdr:spPr>
        <a:xfrm>
          <a:off x="4676775" y="22288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0,5L</a:t>
          </a:r>
        </a:p>
      </xdr:txBody>
    </xdr:sp>
    <xdr:clientData/>
  </xdr:oneCellAnchor>
  <xdr:twoCellAnchor>
    <xdr:from>
      <xdr:col>6</xdr:col>
      <xdr:colOff>104775</xdr:colOff>
      <xdr:row>12</xdr:row>
      <xdr:rowOff>38100</xdr:rowOff>
    </xdr:from>
    <xdr:to>
      <xdr:col>7</xdr:col>
      <xdr:colOff>95250</xdr:colOff>
      <xdr:row>12</xdr:row>
      <xdr:rowOff>38100</xdr:rowOff>
    </xdr:to>
    <xdr:sp>
      <xdr:nvSpPr>
        <xdr:cNvPr id="272" name="Line 272"/>
        <xdr:cNvSpPr>
          <a:spLocks/>
        </xdr:cNvSpPr>
      </xdr:nvSpPr>
      <xdr:spPr>
        <a:xfrm rot="5400000" flipH="1">
          <a:off x="4219575" y="19812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95250</xdr:colOff>
      <xdr:row>10</xdr:row>
      <xdr:rowOff>76200</xdr:rowOff>
    </xdr:from>
    <xdr:to>
      <xdr:col>7</xdr:col>
      <xdr:colOff>152400</xdr:colOff>
      <xdr:row>10</xdr:row>
      <xdr:rowOff>76200</xdr:rowOff>
    </xdr:to>
    <xdr:sp>
      <xdr:nvSpPr>
        <xdr:cNvPr id="273" name="Line 273"/>
        <xdr:cNvSpPr>
          <a:spLocks/>
        </xdr:cNvSpPr>
      </xdr:nvSpPr>
      <xdr:spPr>
        <a:xfrm rot="5400000" flipH="1">
          <a:off x="4210050" y="169545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95250</xdr:colOff>
      <xdr:row>7</xdr:row>
      <xdr:rowOff>85725</xdr:rowOff>
    </xdr:from>
    <xdr:to>
      <xdr:col>6</xdr:col>
      <xdr:colOff>495300</xdr:colOff>
      <xdr:row>7</xdr:row>
      <xdr:rowOff>85725</xdr:rowOff>
    </xdr:to>
    <xdr:sp>
      <xdr:nvSpPr>
        <xdr:cNvPr id="274" name="Line 274"/>
        <xdr:cNvSpPr>
          <a:spLocks/>
        </xdr:cNvSpPr>
      </xdr:nvSpPr>
      <xdr:spPr>
        <a:xfrm rot="5400000" flipH="1">
          <a:off x="4210050" y="121920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85725</xdr:colOff>
      <xdr:row>4</xdr:row>
      <xdr:rowOff>104775</xdr:rowOff>
    </xdr:from>
    <xdr:to>
      <xdr:col>7</xdr:col>
      <xdr:colOff>142875</xdr:colOff>
      <xdr:row>4</xdr:row>
      <xdr:rowOff>104775</xdr:rowOff>
    </xdr:to>
    <xdr:sp>
      <xdr:nvSpPr>
        <xdr:cNvPr id="275" name="Line 275"/>
        <xdr:cNvSpPr>
          <a:spLocks/>
        </xdr:cNvSpPr>
      </xdr:nvSpPr>
      <xdr:spPr>
        <a:xfrm rot="5400000" flipH="1">
          <a:off x="4200525" y="75247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85725</xdr:colOff>
      <xdr:row>2</xdr:row>
      <xdr:rowOff>142875</xdr:rowOff>
    </xdr:from>
    <xdr:to>
      <xdr:col>7</xdr:col>
      <xdr:colOff>114300</xdr:colOff>
      <xdr:row>2</xdr:row>
      <xdr:rowOff>142875</xdr:rowOff>
    </xdr:to>
    <xdr:sp>
      <xdr:nvSpPr>
        <xdr:cNvPr id="276" name="Line 276"/>
        <xdr:cNvSpPr>
          <a:spLocks/>
        </xdr:cNvSpPr>
      </xdr:nvSpPr>
      <xdr:spPr>
        <a:xfrm rot="5400000" flipH="1">
          <a:off x="4200525" y="46672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6</xdr:col>
      <xdr:colOff>28575</xdr:colOff>
      <xdr:row>11</xdr:row>
      <xdr:rowOff>0</xdr:rowOff>
    </xdr:from>
    <xdr:ext cx="314325" cy="180975"/>
    <xdr:sp>
      <xdr:nvSpPr>
        <xdr:cNvPr id="277" name="TextBox 277"/>
        <xdr:cNvSpPr txBox="1">
          <a:spLocks noChangeArrowheads="1"/>
        </xdr:cNvSpPr>
      </xdr:nvSpPr>
      <xdr:spPr>
        <a:xfrm>
          <a:off x="4143375" y="1781175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0,5L</a:t>
          </a:r>
        </a:p>
      </xdr:txBody>
    </xdr:sp>
    <xdr:clientData/>
  </xdr:oneCellAnchor>
  <xdr:twoCellAnchor>
    <xdr:from>
      <xdr:col>6</xdr:col>
      <xdr:colOff>352425</xdr:colOff>
      <xdr:row>10</xdr:row>
      <xdr:rowOff>85725</xdr:rowOff>
    </xdr:from>
    <xdr:to>
      <xdr:col>6</xdr:col>
      <xdr:colOff>352425</xdr:colOff>
      <xdr:row>12</xdr:row>
      <xdr:rowOff>38100</xdr:rowOff>
    </xdr:to>
    <xdr:sp>
      <xdr:nvSpPr>
        <xdr:cNvPr id="278" name="Line 278"/>
        <xdr:cNvSpPr>
          <a:spLocks/>
        </xdr:cNvSpPr>
      </xdr:nvSpPr>
      <xdr:spPr>
        <a:xfrm rot="5400000">
          <a:off x="4467225" y="17049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352425</xdr:colOff>
      <xdr:row>7</xdr:row>
      <xdr:rowOff>76200</xdr:rowOff>
    </xdr:from>
    <xdr:to>
      <xdr:col>6</xdr:col>
      <xdr:colOff>352425</xdr:colOff>
      <xdr:row>10</xdr:row>
      <xdr:rowOff>76200</xdr:rowOff>
    </xdr:to>
    <xdr:sp>
      <xdr:nvSpPr>
        <xdr:cNvPr id="279" name="Line 279"/>
        <xdr:cNvSpPr>
          <a:spLocks/>
        </xdr:cNvSpPr>
      </xdr:nvSpPr>
      <xdr:spPr>
        <a:xfrm rot="5400000">
          <a:off x="4467225" y="120967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352425</xdr:colOff>
      <xdr:row>4</xdr:row>
      <xdr:rowOff>95250</xdr:rowOff>
    </xdr:from>
    <xdr:to>
      <xdr:col>6</xdr:col>
      <xdr:colOff>352425</xdr:colOff>
      <xdr:row>7</xdr:row>
      <xdr:rowOff>95250</xdr:rowOff>
    </xdr:to>
    <xdr:sp>
      <xdr:nvSpPr>
        <xdr:cNvPr id="280" name="Line 280"/>
        <xdr:cNvSpPr>
          <a:spLocks/>
        </xdr:cNvSpPr>
      </xdr:nvSpPr>
      <xdr:spPr>
        <a:xfrm rot="5400000">
          <a:off x="4467225" y="74295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352425</xdr:colOff>
      <xdr:row>2</xdr:row>
      <xdr:rowOff>142875</xdr:rowOff>
    </xdr:from>
    <xdr:to>
      <xdr:col>6</xdr:col>
      <xdr:colOff>352425</xdr:colOff>
      <xdr:row>4</xdr:row>
      <xdr:rowOff>95250</xdr:rowOff>
    </xdr:to>
    <xdr:sp>
      <xdr:nvSpPr>
        <xdr:cNvPr id="281" name="Line 281"/>
        <xdr:cNvSpPr>
          <a:spLocks/>
        </xdr:cNvSpPr>
      </xdr:nvSpPr>
      <xdr:spPr>
        <a:xfrm rot="5400000">
          <a:off x="4467225" y="4667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6</xdr:col>
      <xdr:colOff>85725</xdr:colOff>
      <xdr:row>8</xdr:row>
      <xdr:rowOff>95250</xdr:rowOff>
    </xdr:from>
    <xdr:ext cx="152400" cy="180975"/>
    <xdr:sp>
      <xdr:nvSpPr>
        <xdr:cNvPr id="282" name="TextBox 282"/>
        <xdr:cNvSpPr txBox="1">
          <a:spLocks noChangeArrowheads="1"/>
        </xdr:cNvSpPr>
      </xdr:nvSpPr>
      <xdr:spPr>
        <a:xfrm>
          <a:off x="4200525" y="1390650"/>
          <a:ext cx="152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L</a:t>
          </a:r>
        </a:p>
      </xdr:txBody>
    </xdr:sp>
    <xdr:clientData/>
  </xdr:oneCellAnchor>
  <xdr:oneCellAnchor>
    <xdr:from>
      <xdr:col>6</xdr:col>
      <xdr:colOff>133350</xdr:colOff>
      <xdr:row>5</xdr:row>
      <xdr:rowOff>114300</xdr:rowOff>
    </xdr:from>
    <xdr:ext cx="152400" cy="180975"/>
    <xdr:sp>
      <xdr:nvSpPr>
        <xdr:cNvPr id="283" name="TextBox 283"/>
        <xdr:cNvSpPr txBox="1">
          <a:spLocks noChangeArrowheads="1"/>
        </xdr:cNvSpPr>
      </xdr:nvSpPr>
      <xdr:spPr>
        <a:xfrm>
          <a:off x="4248150" y="923925"/>
          <a:ext cx="152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L</a:t>
          </a:r>
        </a:p>
      </xdr:txBody>
    </xdr:sp>
    <xdr:clientData/>
  </xdr:oneCellAnchor>
  <xdr:oneCellAnchor>
    <xdr:from>
      <xdr:col>6</xdr:col>
      <xdr:colOff>19050</xdr:colOff>
      <xdr:row>3</xdr:row>
      <xdr:rowOff>76200</xdr:rowOff>
    </xdr:from>
    <xdr:ext cx="314325" cy="180975"/>
    <xdr:sp>
      <xdr:nvSpPr>
        <xdr:cNvPr id="284" name="TextBox 284"/>
        <xdr:cNvSpPr txBox="1">
          <a:spLocks noChangeArrowheads="1"/>
        </xdr:cNvSpPr>
      </xdr:nvSpPr>
      <xdr:spPr>
        <a:xfrm>
          <a:off x="4133850" y="561975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0,5L</a:t>
          </a:r>
        </a:p>
      </xdr:txBody>
    </xdr:sp>
    <xdr:clientData/>
  </xdr:oneCellAnchor>
  <xdr:twoCellAnchor>
    <xdr:from>
      <xdr:col>6</xdr:col>
      <xdr:colOff>504825</xdr:colOff>
      <xdr:row>6</xdr:row>
      <xdr:rowOff>142875</xdr:rowOff>
    </xdr:from>
    <xdr:to>
      <xdr:col>7</xdr:col>
      <xdr:colOff>657225</xdr:colOff>
      <xdr:row>8</xdr:row>
      <xdr:rowOff>47625</xdr:rowOff>
    </xdr:to>
    <xdr:sp>
      <xdr:nvSpPr>
        <xdr:cNvPr id="285" name="Rectangle 285"/>
        <xdr:cNvSpPr>
          <a:spLocks/>
        </xdr:cNvSpPr>
      </xdr:nvSpPr>
      <xdr:spPr>
        <a:xfrm>
          <a:off x="4619625" y="1114425"/>
          <a:ext cx="83820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Стеллаж</a:t>
          </a:r>
        </a:p>
      </xdr:txBody>
    </xdr:sp>
    <xdr:clientData/>
  </xdr:twoCellAnchor>
  <xdr:twoCellAnchor>
    <xdr:from>
      <xdr:col>9</xdr:col>
      <xdr:colOff>180975</xdr:colOff>
      <xdr:row>6</xdr:row>
      <xdr:rowOff>133350</xdr:rowOff>
    </xdr:from>
    <xdr:to>
      <xdr:col>10</xdr:col>
      <xdr:colOff>333375</xdr:colOff>
      <xdr:row>8</xdr:row>
      <xdr:rowOff>38100</xdr:rowOff>
    </xdr:to>
    <xdr:sp>
      <xdr:nvSpPr>
        <xdr:cNvPr id="286" name="Rectangle 286"/>
        <xdr:cNvSpPr>
          <a:spLocks/>
        </xdr:cNvSpPr>
      </xdr:nvSpPr>
      <xdr:spPr>
        <a:xfrm>
          <a:off x="6353175" y="1104900"/>
          <a:ext cx="83820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Стеллаж</a:t>
          </a:r>
        </a:p>
      </xdr:txBody>
    </xdr:sp>
    <xdr:clientData/>
  </xdr:twoCellAnchor>
  <xdr:twoCellAnchor>
    <xdr:from>
      <xdr:col>2</xdr:col>
      <xdr:colOff>666750</xdr:colOff>
      <xdr:row>20</xdr:row>
      <xdr:rowOff>85725</xdr:rowOff>
    </xdr:from>
    <xdr:to>
      <xdr:col>3</xdr:col>
      <xdr:colOff>657225</xdr:colOff>
      <xdr:row>21</xdr:row>
      <xdr:rowOff>1676400</xdr:rowOff>
    </xdr:to>
    <xdr:sp>
      <xdr:nvSpPr>
        <xdr:cNvPr id="287" name="Rectangle 287"/>
        <xdr:cNvSpPr>
          <a:spLocks/>
        </xdr:cNvSpPr>
      </xdr:nvSpPr>
      <xdr:spPr>
        <a:xfrm>
          <a:off x="2038350" y="3324225"/>
          <a:ext cx="676275" cy="1752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Стеллаж</a:t>
          </a:r>
        </a:p>
      </xdr:txBody>
    </xdr:sp>
    <xdr:clientData/>
  </xdr:twoCellAnchor>
  <xdr:twoCellAnchor>
    <xdr:from>
      <xdr:col>0</xdr:col>
      <xdr:colOff>352425</xdr:colOff>
      <xdr:row>20</xdr:row>
      <xdr:rowOff>95250</xdr:rowOff>
    </xdr:from>
    <xdr:to>
      <xdr:col>1</xdr:col>
      <xdr:colOff>342900</xdr:colOff>
      <xdr:row>21</xdr:row>
      <xdr:rowOff>1828800</xdr:rowOff>
    </xdr:to>
    <xdr:sp>
      <xdr:nvSpPr>
        <xdr:cNvPr id="288" name="Rectangle 288"/>
        <xdr:cNvSpPr>
          <a:spLocks/>
        </xdr:cNvSpPr>
      </xdr:nvSpPr>
      <xdr:spPr>
        <a:xfrm>
          <a:off x="352425" y="3333750"/>
          <a:ext cx="676275" cy="18954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Стеллаж</a:t>
          </a:r>
        </a:p>
      </xdr:txBody>
    </xdr:sp>
    <xdr:clientData/>
  </xdr:twoCellAnchor>
  <xdr:twoCellAnchor>
    <xdr:from>
      <xdr:col>1</xdr:col>
      <xdr:colOff>542925</xdr:colOff>
      <xdr:row>18</xdr:row>
      <xdr:rowOff>47625</xdr:rowOff>
    </xdr:from>
    <xdr:to>
      <xdr:col>2</xdr:col>
      <xdr:colOff>533400</xdr:colOff>
      <xdr:row>19</xdr:row>
      <xdr:rowOff>66675</xdr:rowOff>
    </xdr:to>
    <xdr:sp>
      <xdr:nvSpPr>
        <xdr:cNvPr id="289" name="Rectangle 289"/>
        <xdr:cNvSpPr>
          <a:spLocks/>
        </xdr:cNvSpPr>
      </xdr:nvSpPr>
      <xdr:spPr>
        <a:xfrm>
          <a:off x="1228725" y="2962275"/>
          <a:ext cx="676275" cy="1809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Стеллаж</a:t>
          </a:r>
        </a:p>
      </xdr:txBody>
    </xdr:sp>
    <xdr:clientData/>
  </xdr:twoCellAnchor>
  <xdr:twoCellAnchor>
    <xdr:from>
      <xdr:col>6</xdr:col>
      <xdr:colOff>66675</xdr:colOff>
      <xdr:row>23</xdr:row>
      <xdr:rowOff>95250</xdr:rowOff>
    </xdr:from>
    <xdr:to>
      <xdr:col>7</xdr:col>
      <xdr:colOff>266700</xdr:colOff>
      <xdr:row>23</xdr:row>
      <xdr:rowOff>95250</xdr:rowOff>
    </xdr:to>
    <xdr:sp>
      <xdr:nvSpPr>
        <xdr:cNvPr id="290" name="Line 290"/>
        <xdr:cNvSpPr>
          <a:spLocks/>
        </xdr:cNvSpPr>
      </xdr:nvSpPr>
      <xdr:spPr>
        <a:xfrm rot="16200000" flipH="1">
          <a:off x="4181475" y="624840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200025</xdr:colOff>
      <xdr:row>16</xdr:row>
      <xdr:rowOff>142875</xdr:rowOff>
    </xdr:from>
    <xdr:to>
      <xdr:col>12</xdr:col>
      <xdr:colOff>314325</xdr:colOff>
      <xdr:row>18</xdr:row>
      <xdr:rowOff>0</xdr:rowOff>
    </xdr:to>
    <xdr:sp>
      <xdr:nvSpPr>
        <xdr:cNvPr id="291" name="AutoShape 291"/>
        <xdr:cNvSpPr>
          <a:spLocks/>
        </xdr:cNvSpPr>
      </xdr:nvSpPr>
      <xdr:spPr>
        <a:xfrm>
          <a:off x="7743825" y="2733675"/>
          <a:ext cx="800100" cy="180975"/>
        </a:xfrm>
        <a:custGeom>
          <a:pathLst>
            <a:path h="23" w="84">
              <a:moveTo>
                <a:pt x="0" y="2"/>
              </a:moveTo>
              <a:lnTo>
                <a:pt x="7" y="23"/>
              </a:lnTo>
              <a:lnTo>
                <a:pt x="12" y="0"/>
              </a:lnTo>
              <a:lnTo>
                <a:pt x="8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247650</xdr:colOff>
      <xdr:row>1</xdr:row>
      <xdr:rowOff>142875</xdr:rowOff>
    </xdr:from>
    <xdr:to>
      <xdr:col>12</xdr:col>
      <xdr:colOff>0</xdr:colOff>
      <xdr:row>3</xdr:row>
      <xdr:rowOff>0</xdr:rowOff>
    </xdr:to>
    <xdr:sp>
      <xdr:nvSpPr>
        <xdr:cNvPr id="292" name="AutoShape 292"/>
        <xdr:cNvSpPr>
          <a:spLocks/>
        </xdr:cNvSpPr>
      </xdr:nvSpPr>
      <xdr:spPr>
        <a:xfrm>
          <a:off x="7791450" y="304800"/>
          <a:ext cx="438150" cy="180975"/>
        </a:xfrm>
        <a:custGeom>
          <a:pathLst>
            <a:path h="23" w="84">
              <a:moveTo>
                <a:pt x="0" y="2"/>
              </a:moveTo>
              <a:lnTo>
                <a:pt x="7" y="23"/>
              </a:lnTo>
              <a:lnTo>
                <a:pt x="12" y="0"/>
              </a:lnTo>
              <a:lnTo>
                <a:pt x="8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S33"/>
  <sheetViews>
    <sheetView tabSelected="1" workbookViewId="0" topLeftCell="A1">
      <selection activeCell="F31" sqref="F31"/>
    </sheetView>
  </sheetViews>
  <sheetFormatPr defaultColWidth="9.00390625" defaultRowHeight="12.75"/>
  <sheetData>
    <row r="1" spans="1:8" ht="16.5" thickBot="1">
      <c r="A1" s="90" t="s">
        <v>108</v>
      </c>
      <c r="B1" s="91"/>
      <c r="C1" s="91"/>
      <c r="D1" s="91"/>
      <c r="E1" s="91"/>
      <c r="F1" s="91"/>
      <c r="G1" s="91"/>
      <c r="H1" s="92"/>
    </row>
    <row r="2" spans="1:5" ht="12.75" customHeight="1" thickBot="1">
      <c r="A2" s="82" t="s">
        <v>110</v>
      </c>
      <c r="B2" s="83"/>
      <c r="C2" s="83"/>
      <c r="D2" s="60"/>
      <c r="E2" s="76">
        <f>20*LOG(F4/H5)</f>
        <v>93.97940008672037</v>
      </c>
    </row>
    <row r="3" spans="1:7" ht="16.5" thickBot="1">
      <c r="A3" s="78" t="s">
        <v>109</v>
      </c>
      <c r="B3" s="78"/>
      <c r="C3" s="78"/>
      <c r="D3" s="1"/>
      <c r="E3" s="1"/>
      <c r="G3" s="1"/>
    </row>
    <row r="4" spans="1:6" ht="16.5" thickBot="1">
      <c r="A4" s="84" t="s">
        <v>111</v>
      </c>
      <c r="B4" s="81"/>
      <c r="C4" s="81"/>
      <c r="D4" s="81"/>
      <c r="E4" s="85"/>
      <c r="F4" s="86">
        <v>1</v>
      </c>
    </row>
    <row r="5" spans="1:8" ht="16.5" thickBot="1">
      <c r="A5" s="87" t="s">
        <v>112</v>
      </c>
      <c r="B5" s="88"/>
      <c r="C5" s="88"/>
      <c r="D5" s="88"/>
      <c r="E5" s="83"/>
      <c r="F5" s="83"/>
      <c r="G5" s="60"/>
      <c r="H5" s="77">
        <v>2E-05</v>
      </c>
    </row>
    <row r="6" spans="1:9" ht="15.75">
      <c r="A6" s="79"/>
      <c r="B6" s="80"/>
      <c r="C6" s="80"/>
      <c r="D6" s="80"/>
      <c r="E6" s="80"/>
      <c r="F6" s="80"/>
      <c r="G6" s="80"/>
      <c r="H6" s="80"/>
      <c r="I6" s="89"/>
    </row>
    <row r="7" ht="13.5" thickBot="1"/>
    <row r="8" spans="1:14" ht="16.5" thickBot="1">
      <c r="A8" s="95" t="s">
        <v>113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4"/>
    </row>
    <row r="9" spans="1:12" ht="16.5" thickBot="1">
      <c r="A9" s="95" t="s">
        <v>122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</row>
    <row r="10" spans="1:12" ht="13.5" thickBot="1">
      <c r="A10" s="93" t="s">
        <v>114</v>
      </c>
      <c r="B10" s="60"/>
      <c r="C10" s="94">
        <v>2</v>
      </c>
      <c r="D10" s="94">
        <v>5</v>
      </c>
      <c r="E10" s="94">
        <v>10</v>
      </c>
      <c r="F10" s="94">
        <v>15</v>
      </c>
      <c r="G10" s="94">
        <v>20</v>
      </c>
      <c r="H10" s="94">
        <v>30</v>
      </c>
      <c r="I10" s="94">
        <v>40</v>
      </c>
      <c r="J10" s="94">
        <v>60</v>
      </c>
      <c r="K10" s="94">
        <v>80</v>
      </c>
      <c r="L10" s="94">
        <v>100</v>
      </c>
    </row>
    <row r="11" spans="1:12" ht="13.5" thickBot="1">
      <c r="A11" s="93" t="s">
        <v>115</v>
      </c>
      <c r="B11" s="60"/>
      <c r="C11" s="94">
        <v>6</v>
      </c>
      <c r="D11" s="94">
        <v>14</v>
      </c>
      <c r="E11" s="94">
        <v>20</v>
      </c>
      <c r="F11" s="94">
        <v>23.5</v>
      </c>
      <c r="G11" s="94">
        <v>26</v>
      </c>
      <c r="H11" s="94">
        <v>29.5</v>
      </c>
      <c r="I11" s="94">
        <v>32</v>
      </c>
      <c r="J11" s="94">
        <v>35.6</v>
      </c>
      <c r="K11" s="94">
        <v>38.1</v>
      </c>
      <c r="L11" s="94">
        <v>40</v>
      </c>
    </row>
    <row r="13" ht="13.5" thickBot="1"/>
    <row r="14" spans="1:12" ht="16.5" thickBot="1">
      <c r="A14" s="96" t="s">
        <v>116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8"/>
    </row>
    <row r="15" spans="1:12" ht="16.5" thickBot="1">
      <c r="A15" s="96" t="s">
        <v>123</v>
      </c>
      <c r="B15" s="104"/>
      <c r="C15" s="104"/>
      <c r="D15" s="104"/>
      <c r="E15" s="104"/>
      <c r="F15" s="104"/>
      <c r="G15" s="104"/>
      <c r="H15" s="104"/>
      <c r="I15" s="105"/>
      <c r="J15" s="105"/>
      <c r="K15" s="105"/>
      <c r="L15" s="105"/>
    </row>
    <row r="16" spans="1:12" ht="16.5" thickBot="1">
      <c r="A16" s="82" t="s">
        <v>117</v>
      </c>
      <c r="B16" s="60"/>
      <c r="C16" s="100">
        <v>1</v>
      </c>
      <c r="D16" s="100">
        <v>1.5</v>
      </c>
      <c r="E16" s="100">
        <v>3</v>
      </c>
      <c r="F16" s="100">
        <v>5</v>
      </c>
      <c r="G16" s="100">
        <v>6</v>
      </c>
      <c r="H16" s="100">
        <v>10</v>
      </c>
      <c r="I16" s="100">
        <v>15</v>
      </c>
      <c r="J16" s="100">
        <v>20</v>
      </c>
      <c r="K16" s="100">
        <v>30</v>
      </c>
      <c r="L16" s="100">
        <v>50</v>
      </c>
    </row>
    <row r="17" spans="1:12" ht="16.5" thickBot="1">
      <c r="A17" s="82" t="s">
        <v>118</v>
      </c>
      <c r="B17" s="99"/>
      <c r="C17" s="100">
        <v>0</v>
      </c>
      <c r="D17" s="100">
        <v>2.6</v>
      </c>
      <c r="E17" s="100">
        <v>4.8</v>
      </c>
      <c r="F17" s="100">
        <v>7</v>
      </c>
      <c r="G17" s="100">
        <v>7.8</v>
      </c>
      <c r="H17" s="100">
        <v>10</v>
      </c>
      <c r="I17" s="100">
        <v>11.8</v>
      </c>
      <c r="J17" s="100">
        <v>13</v>
      </c>
      <c r="K17" s="100">
        <v>14.8</v>
      </c>
      <c r="L17" s="100">
        <v>17</v>
      </c>
    </row>
    <row r="20" spans="1:14" ht="15.75" thickBot="1">
      <c r="A20" s="102" t="s">
        <v>119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</row>
    <row r="21" spans="1:7" ht="15.75" thickBot="1">
      <c r="A21" s="93" t="s">
        <v>120</v>
      </c>
      <c r="B21" s="83"/>
      <c r="C21" s="83"/>
      <c r="D21" s="83"/>
      <c r="E21" s="83"/>
      <c r="F21" s="60"/>
      <c r="G21" s="76">
        <f>L24-L25+L26</f>
        <v>71.98</v>
      </c>
    </row>
    <row r="22" ht="15.75" thickBot="1">
      <c r="A22" s="101" t="s">
        <v>109</v>
      </c>
    </row>
    <row r="23" spans="1:9" ht="15.75" thickBot="1">
      <c r="A23" s="107" t="s">
        <v>121</v>
      </c>
      <c r="B23" s="81"/>
      <c r="C23" s="81"/>
      <c r="D23" s="81"/>
      <c r="E23" s="81"/>
      <c r="F23" s="81"/>
      <c r="G23" s="81"/>
      <c r="H23" s="81"/>
      <c r="I23" s="85"/>
    </row>
    <row r="24" spans="1:12" ht="15.75" thickBot="1">
      <c r="A24" s="106" t="s">
        <v>125</v>
      </c>
      <c r="B24" s="83"/>
      <c r="C24" s="83"/>
      <c r="D24" s="83"/>
      <c r="E24" s="83"/>
      <c r="F24" s="83"/>
      <c r="G24" s="83"/>
      <c r="H24" s="83"/>
      <c r="I24" s="83"/>
      <c r="J24" s="83"/>
      <c r="K24" s="60"/>
      <c r="L24" s="76">
        <v>93.98</v>
      </c>
    </row>
    <row r="25" spans="1:12" ht="15.75" thickBot="1">
      <c r="A25" s="106" t="s">
        <v>124</v>
      </c>
      <c r="B25" s="83"/>
      <c r="C25" s="83"/>
      <c r="D25" s="83"/>
      <c r="E25" s="83"/>
      <c r="F25" s="83"/>
      <c r="G25" s="83"/>
      <c r="H25" s="83"/>
      <c r="I25" s="83"/>
      <c r="J25" s="83"/>
      <c r="K25" s="60"/>
      <c r="L25" s="76">
        <v>32</v>
      </c>
    </row>
    <row r="26" spans="1:12" ht="15.75" thickBot="1">
      <c r="A26" s="106" t="s">
        <v>126</v>
      </c>
      <c r="B26" s="83"/>
      <c r="C26" s="83"/>
      <c r="D26" s="83"/>
      <c r="E26" s="83"/>
      <c r="F26" s="83"/>
      <c r="G26" s="83"/>
      <c r="H26" s="83"/>
      <c r="I26" s="83"/>
      <c r="J26" s="83"/>
      <c r="K26" s="60"/>
      <c r="L26" s="76">
        <v>10</v>
      </c>
    </row>
    <row r="28" ht="13.5" thickBot="1"/>
    <row r="29" spans="1:19" ht="15.75" thickBot="1">
      <c r="A29" s="106" t="s">
        <v>127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60"/>
    </row>
    <row r="30" spans="1:3" ht="15.75" thickBot="1">
      <c r="A30" s="106" t="s">
        <v>128</v>
      </c>
      <c r="B30" s="60"/>
      <c r="C30" s="108" t="s">
        <v>134</v>
      </c>
    </row>
    <row r="31" spans="1:3" ht="15.75" thickBot="1">
      <c r="A31" s="106" t="s">
        <v>129</v>
      </c>
      <c r="B31" s="60"/>
      <c r="C31" s="108" t="s">
        <v>134</v>
      </c>
    </row>
    <row r="32" spans="1:3" ht="15.75" thickBot="1">
      <c r="A32" s="106" t="s">
        <v>130</v>
      </c>
      <c r="B32" s="60"/>
      <c r="C32" s="108" t="s">
        <v>132</v>
      </c>
    </row>
    <row r="33" spans="1:3" ht="15.75" thickBot="1">
      <c r="A33" s="106" t="s">
        <v>131</v>
      </c>
      <c r="B33" s="60"/>
      <c r="C33" s="108" t="s">
        <v>133</v>
      </c>
    </row>
  </sheetData>
  <mergeCells count="23">
    <mergeCell ref="A32:B32"/>
    <mergeCell ref="A33:B33"/>
    <mergeCell ref="A15:L15"/>
    <mergeCell ref="A9:L9"/>
    <mergeCell ref="A26:K26"/>
    <mergeCell ref="A24:K24"/>
    <mergeCell ref="A25:K25"/>
    <mergeCell ref="A20:N20"/>
    <mergeCell ref="A21:F21"/>
    <mergeCell ref="A23:I23"/>
    <mergeCell ref="A29:S29"/>
    <mergeCell ref="A14:L14"/>
    <mergeCell ref="A16:B16"/>
    <mergeCell ref="A17:B17"/>
    <mergeCell ref="A30:B30"/>
    <mergeCell ref="A8:N8"/>
    <mergeCell ref="A10:B10"/>
    <mergeCell ref="A11:B11"/>
    <mergeCell ref="A31:B31"/>
    <mergeCell ref="A1:H1"/>
    <mergeCell ref="A2:D2"/>
    <mergeCell ref="A4:E4"/>
    <mergeCell ref="A5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M46"/>
  <sheetViews>
    <sheetView workbookViewId="0" topLeftCell="A22">
      <selection activeCell="J10" sqref="J10"/>
    </sheetView>
  </sheetViews>
  <sheetFormatPr defaultColWidth="9.00390625" defaultRowHeight="12.75"/>
  <cols>
    <col min="7" max="7" width="13.375" style="0" customWidth="1"/>
    <col min="8" max="8" width="28.875" style="0" customWidth="1"/>
    <col min="9" max="9" width="17.875" style="0" customWidth="1"/>
  </cols>
  <sheetData>
    <row r="1" spans="1:12" ht="16.5" thickBot="1">
      <c r="A1" s="56" t="s">
        <v>13</v>
      </c>
      <c r="B1" s="57"/>
      <c r="C1" s="57"/>
      <c r="D1" s="57"/>
      <c r="E1" s="57"/>
      <c r="F1" s="57"/>
      <c r="G1" s="57"/>
      <c r="H1" s="57"/>
      <c r="I1" s="57"/>
      <c r="J1" s="57"/>
      <c r="K1" s="29"/>
      <c r="L1" s="29"/>
    </row>
    <row r="2" spans="1:10" ht="16.5" thickBot="1">
      <c r="A2" s="58" t="s">
        <v>0</v>
      </c>
      <c r="B2" s="59"/>
      <c r="C2" s="27"/>
      <c r="D2" s="27"/>
      <c r="E2" s="27"/>
      <c r="F2" s="27"/>
      <c r="G2" s="27"/>
      <c r="H2" s="27"/>
      <c r="I2" s="60"/>
      <c r="J2" s="2"/>
    </row>
    <row r="3" spans="1:10" ht="15.75" thickBot="1">
      <c r="A3" s="50" t="s">
        <v>3</v>
      </c>
      <c r="B3" s="51"/>
      <c r="C3" s="51"/>
      <c r="D3" s="51"/>
      <c r="E3" s="51"/>
      <c r="F3" s="51"/>
      <c r="G3" s="51"/>
      <c r="H3" s="52"/>
      <c r="I3" s="6">
        <v>70</v>
      </c>
      <c r="J3" s="2"/>
    </row>
    <row r="4" spans="1:11" ht="15.75" thickBot="1">
      <c r="A4" s="50" t="s">
        <v>2</v>
      </c>
      <c r="B4" s="51"/>
      <c r="C4" s="51"/>
      <c r="D4" s="51"/>
      <c r="E4" s="51"/>
      <c r="F4" s="51"/>
      <c r="G4" s="51"/>
      <c r="H4" s="52"/>
      <c r="I4" s="6">
        <v>6</v>
      </c>
      <c r="J4" s="3"/>
      <c r="K4" s="1"/>
    </row>
    <row r="5" spans="1:11" ht="15.75" thickBot="1">
      <c r="A5" s="50" t="s">
        <v>4</v>
      </c>
      <c r="B5" s="51"/>
      <c r="C5" s="51"/>
      <c r="D5" s="51"/>
      <c r="E5" s="51"/>
      <c r="F5" s="51"/>
      <c r="G5" s="51"/>
      <c r="H5" s="52"/>
      <c r="I5" s="6">
        <v>50</v>
      </c>
      <c r="J5" s="2"/>
      <c r="K5" s="1"/>
    </row>
    <row r="6" spans="1:10" ht="15.75" thickBot="1">
      <c r="A6" s="50" t="s">
        <v>5</v>
      </c>
      <c r="B6" s="51"/>
      <c r="C6" s="51"/>
      <c r="D6" s="51"/>
      <c r="E6" s="51"/>
      <c r="F6" s="51"/>
      <c r="G6" s="51"/>
      <c r="H6" s="52"/>
      <c r="I6" s="7">
        <v>64</v>
      </c>
      <c r="J6" s="2"/>
    </row>
    <row r="7" spans="1:10" ht="15.75" thickBot="1">
      <c r="A7" s="50" t="s">
        <v>7</v>
      </c>
      <c r="B7" s="51"/>
      <c r="C7" s="51"/>
      <c r="D7" s="51"/>
      <c r="E7" s="51"/>
      <c r="F7" s="51"/>
      <c r="G7" s="51"/>
      <c r="H7" s="52"/>
      <c r="I7" s="6">
        <v>3</v>
      </c>
      <c r="J7" s="3"/>
    </row>
    <row r="8" spans="1:10" ht="15.75" thickBot="1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6.5" thickBot="1">
      <c r="A9" s="53" t="s">
        <v>1</v>
      </c>
      <c r="B9" s="54"/>
      <c r="C9" s="54"/>
      <c r="D9" s="54"/>
      <c r="E9" s="54"/>
      <c r="F9" s="54"/>
      <c r="G9" s="54"/>
      <c r="H9" s="54"/>
      <c r="I9" s="55"/>
      <c r="J9" s="2"/>
    </row>
    <row r="10" spans="1:10" ht="15.75" thickBot="1">
      <c r="A10" s="36" t="s">
        <v>6</v>
      </c>
      <c r="B10" s="37"/>
      <c r="C10" s="37"/>
      <c r="D10" s="37"/>
      <c r="E10" s="37"/>
      <c r="F10" s="37"/>
      <c r="G10" s="37"/>
      <c r="H10" s="38"/>
      <c r="I10" s="4">
        <f>I3+15</f>
        <v>85</v>
      </c>
      <c r="J10" s="2"/>
    </row>
    <row r="11" spans="1:10" ht="15.75" thickBot="1">
      <c r="A11" s="36" t="s">
        <v>91</v>
      </c>
      <c r="B11" s="37"/>
      <c r="C11" s="37"/>
      <c r="D11" s="37"/>
      <c r="E11" s="37"/>
      <c r="F11" s="37"/>
      <c r="G11" s="37"/>
      <c r="H11" s="38"/>
      <c r="I11" s="5">
        <f>I7-1.5</f>
        <v>1.5</v>
      </c>
      <c r="J11" s="2"/>
    </row>
    <row r="12" spans="1:10" ht="15.75" thickBot="1">
      <c r="A12" s="36" t="s">
        <v>14</v>
      </c>
      <c r="B12" s="37"/>
      <c r="C12" s="37"/>
      <c r="D12" s="37"/>
      <c r="E12" s="37"/>
      <c r="F12" s="37"/>
      <c r="G12" s="37"/>
      <c r="H12" s="38"/>
      <c r="I12" s="4">
        <f>I10-(20*LOG(1/I11))</f>
        <v>88.52182518111363</v>
      </c>
      <c r="J12" s="2"/>
    </row>
    <row r="13" spans="1:11" ht="15.75" thickBot="1">
      <c r="A13" s="36" t="s">
        <v>8</v>
      </c>
      <c r="B13" s="37"/>
      <c r="C13" s="37"/>
      <c r="D13" s="37"/>
      <c r="E13" s="37"/>
      <c r="F13" s="37"/>
      <c r="G13" s="37"/>
      <c r="H13" s="38"/>
      <c r="I13" s="5">
        <f>1/10*(I10-I12/20)</f>
        <v>8.057390874094432</v>
      </c>
      <c r="J13" s="2"/>
      <c r="K13" s="1"/>
    </row>
    <row r="14" spans="1:12" ht="15.75" thickBot="1">
      <c r="A14" s="39" t="s">
        <v>15</v>
      </c>
      <c r="B14" s="40"/>
      <c r="C14" s="40"/>
      <c r="D14" s="40"/>
      <c r="E14" s="40"/>
      <c r="F14" s="40"/>
      <c r="G14" s="40"/>
      <c r="H14" s="41"/>
      <c r="I14" s="5">
        <f>I13/1.5</f>
        <v>5.371593916062955</v>
      </c>
      <c r="J14" s="2"/>
      <c r="L14" s="1"/>
    </row>
    <row r="15" spans="1:12" ht="15.75" thickBot="1">
      <c r="A15" s="36" t="s">
        <v>9</v>
      </c>
      <c r="B15" s="37"/>
      <c r="C15" s="37"/>
      <c r="D15" s="37"/>
      <c r="E15" s="37"/>
      <c r="F15" s="37"/>
      <c r="G15" s="37"/>
      <c r="H15" s="38"/>
      <c r="I15" s="4">
        <f>I13*(I13/1.5)</f>
        <v>43.28103179862683</v>
      </c>
      <c r="J15" s="2"/>
      <c r="L15" s="1"/>
    </row>
    <row r="16" spans="1:12" ht="15.75" thickBot="1">
      <c r="A16" s="36" t="s">
        <v>10</v>
      </c>
      <c r="B16" s="37"/>
      <c r="C16" s="37"/>
      <c r="D16" s="37"/>
      <c r="E16" s="37"/>
      <c r="F16" s="37"/>
      <c r="G16" s="37"/>
      <c r="H16" s="38"/>
      <c r="I16" s="4">
        <f>I5*I6</f>
        <v>3200</v>
      </c>
      <c r="J16" s="2"/>
      <c r="L16" s="1"/>
    </row>
    <row r="17" spans="1:10" ht="15.75" thickBot="1">
      <c r="A17" s="36" t="s">
        <v>11</v>
      </c>
      <c r="B17" s="37"/>
      <c r="C17" s="37"/>
      <c r="D17" s="37"/>
      <c r="E17" s="37"/>
      <c r="F17" s="37"/>
      <c r="G17" s="37"/>
      <c r="H17" s="38"/>
      <c r="I17" s="4">
        <f>I16*I7</f>
        <v>9600</v>
      </c>
      <c r="J17" s="2"/>
    </row>
    <row r="18" spans="1:13" ht="15.75" thickBot="1">
      <c r="A18" s="36" t="s">
        <v>12</v>
      </c>
      <c r="B18" s="37"/>
      <c r="C18" s="37"/>
      <c r="D18" s="37"/>
      <c r="E18" s="37"/>
      <c r="F18" s="37"/>
      <c r="G18" s="37"/>
      <c r="H18" s="38"/>
      <c r="I18" s="5">
        <f>I16/I15</f>
        <v>73.93539079402275</v>
      </c>
      <c r="J18" s="2"/>
      <c r="M18" s="1"/>
    </row>
    <row r="22" ht="13.5" thickBot="1"/>
    <row r="23" spans="1:9" ht="16.5" thickBot="1">
      <c r="A23" s="47" t="s">
        <v>105</v>
      </c>
      <c r="B23" s="48"/>
      <c r="C23" s="48"/>
      <c r="D23" s="48"/>
      <c r="E23" s="48"/>
      <c r="F23" s="48"/>
      <c r="G23" s="48"/>
      <c r="H23" s="48"/>
      <c r="I23" s="49"/>
    </row>
    <row r="24" spans="1:9" ht="15.75" thickBot="1">
      <c r="A24" s="42" t="s">
        <v>6</v>
      </c>
      <c r="B24" s="45"/>
      <c r="C24" s="45"/>
      <c r="D24" s="45"/>
      <c r="E24" s="45"/>
      <c r="F24" s="45"/>
      <c r="G24" s="45"/>
      <c r="H24" s="46"/>
      <c r="I24" s="8">
        <f>I10</f>
        <v>85</v>
      </c>
    </row>
    <row r="25" spans="1:11" ht="15.75" thickBot="1">
      <c r="A25" s="42" t="s">
        <v>106</v>
      </c>
      <c r="B25" s="45"/>
      <c r="C25" s="45"/>
      <c r="D25" s="45"/>
      <c r="E25" s="45"/>
      <c r="F25" s="45"/>
      <c r="G25" s="45"/>
      <c r="H25" s="46"/>
      <c r="I25" s="9">
        <v>98</v>
      </c>
      <c r="K25" s="1"/>
    </row>
    <row r="26" spans="1:9" ht="15.75" thickBot="1">
      <c r="A26" s="42" t="s">
        <v>90</v>
      </c>
      <c r="B26" s="45"/>
      <c r="C26" s="45"/>
      <c r="D26" s="45"/>
      <c r="E26" s="45"/>
      <c r="F26" s="45"/>
      <c r="G26" s="45"/>
      <c r="H26" s="46"/>
      <c r="I26" s="9">
        <f>1/10^((I24-I25)/20)</f>
        <v>4.466835921509632</v>
      </c>
    </row>
    <row r="27" spans="1:9" ht="15.75" thickBot="1">
      <c r="A27" s="42" t="s">
        <v>15</v>
      </c>
      <c r="B27" s="45"/>
      <c r="C27" s="45"/>
      <c r="D27" s="45"/>
      <c r="E27" s="45"/>
      <c r="F27" s="45"/>
      <c r="G27" s="45"/>
      <c r="H27" s="46"/>
      <c r="I27" s="9">
        <f>I26/1.5</f>
        <v>2.9778906143397545</v>
      </c>
    </row>
    <row r="28" spans="1:9" ht="15.75" thickBot="1">
      <c r="A28" s="42" t="s">
        <v>9</v>
      </c>
      <c r="B28" s="45"/>
      <c r="C28" s="45"/>
      <c r="D28" s="45"/>
      <c r="E28" s="45"/>
      <c r="F28" s="45"/>
      <c r="G28" s="45"/>
      <c r="H28" s="46"/>
      <c r="I28" s="9">
        <f>I26*(I26/1.5)</f>
        <v>13.301748766459202</v>
      </c>
    </row>
    <row r="29" spans="1:9" ht="15.75" thickBot="1">
      <c r="A29" s="42" t="s">
        <v>12</v>
      </c>
      <c r="B29" s="43"/>
      <c r="C29" s="43"/>
      <c r="D29" s="43"/>
      <c r="E29" s="43"/>
      <c r="F29" s="43"/>
      <c r="G29" s="43"/>
      <c r="H29" s="44"/>
      <c r="I29" s="9">
        <f>(I5*I6)/I28</f>
        <v>240.56987214109063</v>
      </c>
    </row>
    <row r="30" spans="1:9" ht="15.75" thickBot="1">
      <c r="A30" s="42" t="s">
        <v>95</v>
      </c>
      <c r="B30" s="43"/>
      <c r="C30" s="43"/>
      <c r="D30" s="43"/>
      <c r="E30" s="43"/>
      <c r="F30" s="43"/>
      <c r="G30" s="43"/>
      <c r="H30" s="44"/>
      <c r="I30" s="9">
        <f>SQRT((I16/I29)/1.5)</f>
        <v>2.9778906143397545</v>
      </c>
    </row>
    <row r="31" spans="1:9" ht="15.75" thickBot="1">
      <c r="A31" s="42" t="s">
        <v>98</v>
      </c>
      <c r="B31" s="45"/>
      <c r="C31" s="45"/>
      <c r="D31" s="45"/>
      <c r="E31" s="45"/>
      <c r="F31" s="45"/>
      <c r="G31" s="45"/>
      <c r="H31" s="46"/>
      <c r="I31" s="25">
        <v>8</v>
      </c>
    </row>
    <row r="32" spans="1:9" ht="15.75" thickBot="1">
      <c r="A32" s="42" t="s">
        <v>99</v>
      </c>
      <c r="B32" s="45"/>
      <c r="C32" s="45"/>
      <c r="D32" s="45"/>
      <c r="E32" s="45"/>
      <c r="F32" s="45"/>
      <c r="G32" s="45"/>
      <c r="H32" s="46"/>
      <c r="I32" s="9">
        <f>I31*I29</f>
        <v>1924.558977128725</v>
      </c>
    </row>
    <row r="33" spans="1:9" ht="15.75" thickBot="1">
      <c r="A33" s="42" t="s">
        <v>100</v>
      </c>
      <c r="B33" s="61"/>
      <c r="C33" s="61"/>
      <c r="D33" s="61"/>
      <c r="E33" s="61"/>
      <c r="F33" s="61"/>
      <c r="G33" s="61"/>
      <c r="H33" s="62"/>
      <c r="I33" s="9">
        <f>I32/0.85</f>
        <v>2264.187031916147</v>
      </c>
    </row>
    <row r="34" ht="13.5" thickBot="1"/>
    <row r="35" spans="1:10" ht="16.5" thickBot="1">
      <c r="A35" s="30" t="s">
        <v>107</v>
      </c>
      <c r="B35" s="31"/>
      <c r="C35" s="31"/>
      <c r="D35" s="31"/>
      <c r="E35" s="31"/>
      <c r="F35" s="31"/>
      <c r="G35" s="31"/>
      <c r="H35" s="31"/>
      <c r="I35" s="31"/>
      <c r="J35" s="32"/>
    </row>
    <row r="36" spans="1:10" ht="15.75" thickBot="1">
      <c r="A36" s="33" t="s">
        <v>102</v>
      </c>
      <c r="B36" s="34"/>
      <c r="C36" s="34"/>
      <c r="D36" s="34"/>
      <c r="E36" s="34"/>
      <c r="F36" s="34"/>
      <c r="G36" s="34"/>
      <c r="H36" s="34"/>
      <c r="I36" s="35"/>
      <c r="J36" s="26">
        <v>7</v>
      </c>
    </row>
    <row r="37" spans="1:10" ht="15.75" thickBot="1">
      <c r="A37" s="33" t="s">
        <v>101</v>
      </c>
      <c r="B37" s="34"/>
      <c r="C37" s="34"/>
      <c r="D37" s="34"/>
      <c r="E37" s="34"/>
      <c r="F37" s="34"/>
      <c r="G37" s="34"/>
      <c r="H37" s="34"/>
      <c r="I37" s="35"/>
      <c r="J37" s="26">
        <v>1</v>
      </c>
    </row>
    <row r="38" spans="1:12" ht="15.75" thickBot="1">
      <c r="A38" s="33" t="s">
        <v>104</v>
      </c>
      <c r="B38" s="34"/>
      <c r="C38" s="34"/>
      <c r="D38" s="34"/>
      <c r="E38" s="34"/>
      <c r="F38" s="34"/>
      <c r="G38" s="34"/>
      <c r="H38" s="34"/>
      <c r="I38" s="35"/>
      <c r="J38" s="26">
        <v>85</v>
      </c>
      <c r="L38" s="1"/>
    </row>
    <row r="39" spans="1:10" ht="15.75" thickBot="1">
      <c r="A39" s="33" t="s">
        <v>103</v>
      </c>
      <c r="B39" s="34"/>
      <c r="C39" s="34"/>
      <c r="D39" s="34"/>
      <c r="E39" s="34"/>
      <c r="F39" s="34"/>
      <c r="G39" s="34"/>
      <c r="H39" s="34"/>
      <c r="I39" s="35"/>
      <c r="J39" s="26">
        <f>J38+10*LOG(J37)-20*LOG(J36)</f>
        <v>68.09803919971486</v>
      </c>
    </row>
    <row r="40" spans="1:8" ht="15.75">
      <c r="A40" s="28"/>
      <c r="B40" s="29"/>
      <c r="C40" s="29"/>
      <c r="D40" s="29"/>
      <c r="E40" s="29"/>
      <c r="F40" s="29"/>
      <c r="G40" s="29"/>
      <c r="H40" s="29"/>
    </row>
    <row r="46" spans="1:8" ht="15.75">
      <c r="A46" s="28" t="s">
        <v>97</v>
      </c>
      <c r="B46" s="29"/>
      <c r="C46" s="29"/>
      <c r="D46" s="29"/>
      <c r="E46" s="29"/>
      <c r="F46" s="29"/>
      <c r="G46" s="29"/>
      <c r="H46" s="29"/>
    </row>
  </sheetData>
  <mergeCells count="35">
    <mergeCell ref="A33:H33"/>
    <mergeCell ref="A24:H24"/>
    <mergeCell ref="A25:H25"/>
    <mergeCell ref="A26:H26"/>
    <mergeCell ref="A30:H30"/>
    <mergeCell ref="A27:H27"/>
    <mergeCell ref="A31:H31"/>
    <mergeCell ref="A32:H32"/>
    <mergeCell ref="A1:L1"/>
    <mergeCell ref="A10:H10"/>
    <mergeCell ref="A11:H11"/>
    <mergeCell ref="A7:H7"/>
    <mergeCell ref="A3:H3"/>
    <mergeCell ref="A4:H4"/>
    <mergeCell ref="A5:H5"/>
    <mergeCell ref="A2:I2"/>
    <mergeCell ref="A12:H12"/>
    <mergeCell ref="A6:H6"/>
    <mergeCell ref="A9:I9"/>
    <mergeCell ref="A13:H13"/>
    <mergeCell ref="A15:H15"/>
    <mergeCell ref="A14:H14"/>
    <mergeCell ref="A29:H29"/>
    <mergeCell ref="A28:H28"/>
    <mergeCell ref="A16:H16"/>
    <mergeCell ref="A17:H17"/>
    <mergeCell ref="A18:H18"/>
    <mergeCell ref="A23:I23"/>
    <mergeCell ref="A46:H46"/>
    <mergeCell ref="A35:J35"/>
    <mergeCell ref="A39:I39"/>
    <mergeCell ref="A38:I38"/>
    <mergeCell ref="A37:I37"/>
    <mergeCell ref="A36:I36"/>
    <mergeCell ref="A40:H4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L33"/>
  <sheetViews>
    <sheetView workbookViewId="0" topLeftCell="A1">
      <selection activeCell="I26" sqref="I26"/>
    </sheetView>
  </sheetViews>
  <sheetFormatPr defaultColWidth="9.00390625" defaultRowHeight="12.75"/>
  <cols>
    <col min="8" max="8" width="30.625" style="0" customWidth="1"/>
    <col min="9" max="9" width="13.125" style="0" bestFit="1" customWidth="1"/>
  </cols>
  <sheetData>
    <row r="1" spans="1:12" ht="16.5" thickBot="1">
      <c r="A1" s="56" t="s">
        <v>13</v>
      </c>
      <c r="B1" s="57"/>
      <c r="C1" s="57"/>
      <c r="D1" s="57"/>
      <c r="E1" s="57"/>
      <c r="F1" s="57"/>
      <c r="G1" s="57"/>
      <c r="H1" s="57"/>
      <c r="I1" s="57"/>
      <c r="J1" s="57"/>
      <c r="K1" s="29"/>
      <c r="L1" s="29"/>
    </row>
    <row r="2" spans="1:10" ht="16.5" thickBot="1">
      <c r="A2" s="58" t="s">
        <v>0</v>
      </c>
      <c r="B2" s="59"/>
      <c r="C2" s="27"/>
      <c r="D2" s="27"/>
      <c r="E2" s="27"/>
      <c r="F2" s="27"/>
      <c r="G2" s="27"/>
      <c r="H2" s="27"/>
      <c r="I2" s="60"/>
      <c r="J2" s="2"/>
    </row>
    <row r="3" spans="1:10" ht="15.75" thickBot="1">
      <c r="A3" s="66" t="s">
        <v>3</v>
      </c>
      <c r="B3" s="67"/>
      <c r="C3" s="67"/>
      <c r="D3" s="67"/>
      <c r="E3" s="67"/>
      <c r="F3" s="67"/>
      <c r="G3" s="67"/>
      <c r="H3" s="68"/>
      <c r="I3" s="6">
        <v>70</v>
      </c>
      <c r="J3" s="2"/>
    </row>
    <row r="4" spans="1:10" ht="15.75" thickBot="1">
      <c r="A4" s="66" t="s">
        <v>4</v>
      </c>
      <c r="B4" s="67"/>
      <c r="C4" s="67"/>
      <c r="D4" s="67"/>
      <c r="E4" s="67"/>
      <c r="F4" s="67"/>
      <c r="G4" s="67"/>
      <c r="H4" s="68"/>
      <c r="I4" s="6">
        <v>43.2</v>
      </c>
      <c r="J4" s="2"/>
    </row>
    <row r="5" spans="1:10" ht="15.75" thickBot="1">
      <c r="A5" s="66" t="s">
        <v>5</v>
      </c>
      <c r="B5" s="67"/>
      <c r="C5" s="67"/>
      <c r="D5" s="67"/>
      <c r="E5" s="67"/>
      <c r="F5" s="67"/>
      <c r="G5" s="67"/>
      <c r="H5" s="68"/>
      <c r="I5" s="7">
        <v>63.4</v>
      </c>
      <c r="J5" s="2"/>
    </row>
    <row r="6" spans="1:10" ht="15.75" thickBot="1">
      <c r="A6" s="66" t="s">
        <v>7</v>
      </c>
      <c r="B6" s="67"/>
      <c r="C6" s="67"/>
      <c r="D6" s="67"/>
      <c r="E6" s="67"/>
      <c r="F6" s="67"/>
      <c r="G6" s="67"/>
      <c r="H6" s="68"/>
      <c r="I6" s="6">
        <v>2.95</v>
      </c>
      <c r="J6" s="3"/>
    </row>
    <row r="7" spans="1:10" ht="15.75" thickBot="1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6.5" thickBot="1">
      <c r="A8" s="53" t="s">
        <v>1</v>
      </c>
      <c r="B8" s="54"/>
      <c r="C8" s="54"/>
      <c r="D8" s="54"/>
      <c r="E8" s="54"/>
      <c r="F8" s="54"/>
      <c r="G8" s="54"/>
      <c r="H8" s="54"/>
      <c r="I8" s="55"/>
      <c r="J8" s="2"/>
    </row>
    <row r="9" spans="1:10" ht="15.75" thickBot="1">
      <c r="A9" s="63" t="s">
        <v>6</v>
      </c>
      <c r="B9" s="64"/>
      <c r="C9" s="64"/>
      <c r="D9" s="64"/>
      <c r="E9" s="64"/>
      <c r="F9" s="64"/>
      <c r="G9" s="64"/>
      <c r="H9" s="65"/>
      <c r="I9" s="4">
        <f>I3+15</f>
        <v>85</v>
      </c>
      <c r="J9" s="2"/>
    </row>
    <row r="10" spans="1:12" ht="15.75" thickBot="1">
      <c r="A10" s="63" t="s">
        <v>92</v>
      </c>
      <c r="B10" s="64"/>
      <c r="C10" s="64"/>
      <c r="D10" s="64"/>
      <c r="E10" s="64"/>
      <c r="F10" s="64"/>
      <c r="G10" s="64"/>
      <c r="H10" s="65"/>
      <c r="I10" s="5">
        <f>I6-1.5</f>
        <v>1.4500000000000002</v>
      </c>
      <c r="J10" s="2"/>
      <c r="L10" s="1"/>
    </row>
    <row r="11" spans="1:10" ht="15.75" thickBot="1">
      <c r="A11" s="63" t="s">
        <v>14</v>
      </c>
      <c r="B11" s="64"/>
      <c r="C11" s="64"/>
      <c r="D11" s="64"/>
      <c r="E11" s="64"/>
      <c r="F11" s="64"/>
      <c r="G11" s="64"/>
      <c r="H11" s="65"/>
      <c r="I11" s="4">
        <f>I9-(20*LOG(1/I10))</f>
        <v>88.2273600446995</v>
      </c>
      <c r="J11" s="2"/>
    </row>
    <row r="12" spans="1:10" ht="15.75" thickBot="1">
      <c r="A12" s="63" t="s">
        <v>9</v>
      </c>
      <c r="B12" s="64"/>
      <c r="C12" s="64"/>
      <c r="D12" s="64"/>
      <c r="E12" s="64"/>
      <c r="F12" s="64"/>
      <c r="G12" s="64"/>
      <c r="H12" s="65"/>
      <c r="I12" s="4">
        <f>4*(I6^2)</f>
        <v>34.81</v>
      </c>
      <c r="J12" s="2"/>
    </row>
    <row r="13" spans="1:10" ht="15.75" thickBot="1">
      <c r="A13" s="63" t="s">
        <v>10</v>
      </c>
      <c r="B13" s="64"/>
      <c r="C13" s="64"/>
      <c r="D13" s="64"/>
      <c r="E13" s="64"/>
      <c r="F13" s="64"/>
      <c r="G13" s="64"/>
      <c r="H13" s="65"/>
      <c r="I13" s="4">
        <f>I4*I5</f>
        <v>2738.88</v>
      </c>
      <c r="J13" s="2"/>
    </row>
    <row r="14" spans="1:12" ht="15.75" thickBot="1">
      <c r="A14" s="63" t="s">
        <v>11</v>
      </c>
      <c r="B14" s="64"/>
      <c r="C14" s="64"/>
      <c r="D14" s="64"/>
      <c r="E14" s="64"/>
      <c r="F14" s="64"/>
      <c r="G14" s="64"/>
      <c r="H14" s="65"/>
      <c r="I14" s="4">
        <f>I13*I6</f>
        <v>8079.696000000001</v>
      </c>
      <c r="J14" s="2"/>
      <c r="L14" s="1"/>
    </row>
    <row r="15" spans="1:10" ht="15.75" thickBot="1">
      <c r="A15" s="63" t="s">
        <v>12</v>
      </c>
      <c r="B15" s="64"/>
      <c r="C15" s="64"/>
      <c r="D15" s="64"/>
      <c r="E15" s="64"/>
      <c r="F15" s="64"/>
      <c r="G15" s="64"/>
      <c r="H15" s="65"/>
      <c r="I15" s="4">
        <f>I13/I12</f>
        <v>78.68083883941397</v>
      </c>
      <c r="J15" s="2"/>
    </row>
    <row r="16" spans="1:9" ht="15.75" thickBot="1">
      <c r="A16" s="63" t="s">
        <v>93</v>
      </c>
      <c r="B16" s="69"/>
      <c r="C16" s="69"/>
      <c r="D16" s="69"/>
      <c r="E16" s="69"/>
      <c r="F16" s="69"/>
      <c r="G16" s="69"/>
      <c r="H16" s="70"/>
      <c r="I16" s="5">
        <f>I10*2</f>
        <v>2.9000000000000004</v>
      </c>
    </row>
    <row r="17" spans="1:9" ht="15.75" thickBot="1">
      <c r="A17" s="63" t="s">
        <v>94</v>
      </c>
      <c r="B17" s="69"/>
      <c r="C17" s="69"/>
      <c r="D17" s="69"/>
      <c r="E17" s="69"/>
      <c r="F17" s="69"/>
      <c r="G17" s="69"/>
      <c r="H17" s="70"/>
      <c r="I17" s="5">
        <f>I16/2</f>
        <v>1.4500000000000002</v>
      </c>
    </row>
    <row r="20" ht="12.75">
      <c r="L20" s="1"/>
    </row>
    <row r="22" ht="13.5" thickBot="1"/>
    <row r="23" spans="1:9" ht="16.5" thickBot="1">
      <c r="A23" s="47" t="s">
        <v>17</v>
      </c>
      <c r="B23" s="48"/>
      <c r="C23" s="48"/>
      <c r="D23" s="48"/>
      <c r="E23" s="48"/>
      <c r="F23" s="48"/>
      <c r="G23" s="48"/>
      <c r="H23" s="48"/>
      <c r="I23" s="49"/>
    </row>
    <row r="24" spans="1:9" ht="15.75" thickBot="1">
      <c r="A24" s="42" t="s">
        <v>6</v>
      </c>
      <c r="B24" s="45"/>
      <c r="C24" s="45"/>
      <c r="D24" s="45"/>
      <c r="E24" s="45"/>
      <c r="F24" s="45"/>
      <c r="G24" s="45"/>
      <c r="H24" s="46"/>
      <c r="I24" s="8">
        <f>I3+15</f>
        <v>85</v>
      </c>
    </row>
    <row r="25" spans="1:9" ht="15.75" thickBot="1">
      <c r="A25" s="42" t="s">
        <v>16</v>
      </c>
      <c r="B25" s="45"/>
      <c r="C25" s="45"/>
      <c r="D25" s="45"/>
      <c r="E25" s="45"/>
      <c r="F25" s="45"/>
      <c r="G25" s="45"/>
      <c r="H25" s="46"/>
      <c r="I25" s="9">
        <v>96</v>
      </c>
    </row>
    <row r="26" spans="1:9" ht="15.75" thickBot="1">
      <c r="A26" s="42" t="s">
        <v>96</v>
      </c>
      <c r="B26" s="45"/>
      <c r="C26" s="45"/>
      <c r="D26" s="45"/>
      <c r="E26" s="45"/>
      <c r="F26" s="45"/>
      <c r="G26" s="45"/>
      <c r="H26" s="46"/>
      <c r="I26" s="9">
        <f>4*(I6^2)</f>
        <v>34.81</v>
      </c>
    </row>
    <row r="27" spans="1:9" ht="15.75" thickBot="1">
      <c r="A27" s="42" t="s">
        <v>12</v>
      </c>
      <c r="B27" s="43"/>
      <c r="C27" s="43"/>
      <c r="D27" s="43"/>
      <c r="E27" s="43"/>
      <c r="F27" s="43"/>
      <c r="G27" s="43"/>
      <c r="H27" s="44"/>
      <c r="I27" s="9">
        <f>I13/I26</f>
        <v>78.68083883941397</v>
      </c>
    </row>
    <row r="28" spans="1:9" ht="15.75" thickBot="1">
      <c r="A28" s="42" t="s">
        <v>93</v>
      </c>
      <c r="B28" s="43"/>
      <c r="C28" s="43"/>
      <c r="D28" s="43"/>
      <c r="E28" s="43"/>
      <c r="F28" s="43"/>
      <c r="G28" s="43"/>
      <c r="H28" s="44"/>
      <c r="I28" s="9">
        <f>SQRT((I13/I27)/1.5)</f>
        <v>4.817329827473584</v>
      </c>
    </row>
    <row r="29" spans="1:9" ht="15.75" thickBot="1">
      <c r="A29" s="42" t="s">
        <v>94</v>
      </c>
      <c r="B29" s="43"/>
      <c r="C29" s="43"/>
      <c r="D29" s="43"/>
      <c r="E29" s="43"/>
      <c r="F29" s="43"/>
      <c r="G29" s="43"/>
      <c r="H29" s="44"/>
      <c r="I29" s="9">
        <f>I28/2</f>
        <v>2.408664913736792</v>
      </c>
    </row>
    <row r="33" spans="1:8" ht="15.75">
      <c r="A33" s="28" t="s">
        <v>97</v>
      </c>
      <c r="B33" s="29"/>
      <c r="C33" s="29"/>
      <c r="D33" s="29"/>
      <c r="E33" s="29"/>
      <c r="F33" s="29"/>
      <c r="G33" s="29"/>
      <c r="H33" s="29"/>
    </row>
  </sheetData>
  <mergeCells count="24">
    <mergeCell ref="A33:H33"/>
    <mergeCell ref="A26:H26"/>
    <mergeCell ref="A27:H27"/>
    <mergeCell ref="A28:H28"/>
    <mergeCell ref="A29:H29"/>
    <mergeCell ref="A23:I23"/>
    <mergeCell ref="A24:H24"/>
    <mergeCell ref="A25:H25"/>
    <mergeCell ref="A2:I2"/>
    <mergeCell ref="A15:H15"/>
    <mergeCell ref="A17:H17"/>
    <mergeCell ref="A12:H12"/>
    <mergeCell ref="A13:H13"/>
    <mergeCell ref="A14:H14"/>
    <mergeCell ref="A16:H16"/>
    <mergeCell ref="A10:H10"/>
    <mergeCell ref="A11:H11"/>
    <mergeCell ref="A1:L1"/>
    <mergeCell ref="A3:H3"/>
    <mergeCell ref="A9:H9"/>
    <mergeCell ref="A4:H4"/>
    <mergeCell ref="A5:H5"/>
    <mergeCell ref="A6:H6"/>
    <mergeCell ref="A8:I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B3:N36"/>
  <sheetViews>
    <sheetView workbookViewId="0" topLeftCell="A1">
      <selection activeCell="L19" sqref="L19"/>
    </sheetView>
  </sheetViews>
  <sheetFormatPr defaultColWidth="9.00390625" defaultRowHeight="12.75"/>
  <sheetData>
    <row r="3" spans="12:13" ht="12.75">
      <c r="L3" s="71" t="s">
        <v>82</v>
      </c>
      <c r="M3" s="72"/>
    </row>
    <row r="4" ht="12.75">
      <c r="L4" s="24" t="s">
        <v>83</v>
      </c>
    </row>
    <row r="5" ht="12.75">
      <c r="L5" s="24" t="s">
        <v>84</v>
      </c>
    </row>
    <row r="17" ht="12.75">
      <c r="M17" s="23"/>
    </row>
    <row r="18" ht="12.75">
      <c r="L18" s="22" t="s">
        <v>85</v>
      </c>
    </row>
    <row r="19" ht="12.75">
      <c r="L19" s="24" t="s">
        <v>83</v>
      </c>
    </row>
    <row r="20" ht="12.75">
      <c r="L20" s="24" t="s">
        <v>84</v>
      </c>
    </row>
    <row r="22" spans="12:14" ht="204">
      <c r="L22" s="73" t="s">
        <v>86</v>
      </c>
      <c r="M22" s="73"/>
      <c r="N22" s="73"/>
    </row>
    <row r="23" spans="12:14" ht="12.75">
      <c r="L23" s="73"/>
      <c r="M23" s="73"/>
      <c r="N23" s="73"/>
    </row>
    <row r="24" spans="12:14" ht="12.75">
      <c r="L24" s="73"/>
      <c r="M24" s="73"/>
      <c r="N24" s="73"/>
    </row>
    <row r="25" spans="12:14" ht="12.75">
      <c r="L25" s="73"/>
      <c r="M25" s="73"/>
      <c r="N25" s="73"/>
    </row>
    <row r="26" spans="12:14" ht="12.75">
      <c r="L26" s="73"/>
      <c r="M26" s="73"/>
      <c r="N26" s="73"/>
    </row>
    <row r="27" spans="12:14" ht="12.75">
      <c r="L27" s="73"/>
      <c r="M27" s="73"/>
      <c r="N27" s="73"/>
    </row>
    <row r="28" spans="12:14" ht="12.75">
      <c r="L28" s="73"/>
      <c r="M28" s="73"/>
      <c r="N28" s="73"/>
    </row>
    <row r="30" spans="2:14" ht="12.75">
      <c r="B30" s="74" t="s">
        <v>87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</row>
    <row r="31" spans="2:14" ht="12.75"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</row>
    <row r="32" spans="2:14" ht="12.75"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</row>
    <row r="33" spans="2:14" ht="12.75"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2:14" ht="12.75"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</row>
    <row r="35" spans="2:14" ht="12.75"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</row>
    <row r="36" spans="2:14" ht="12.75"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</row>
  </sheetData>
  <mergeCells count="3">
    <mergeCell ref="L3:M3"/>
    <mergeCell ref="L22:N28"/>
    <mergeCell ref="B30:N36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G36"/>
  <sheetViews>
    <sheetView workbookViewId="0" topLeftCell="A1">
      <selection activeCell="F32" sqref="F32"/>
    </sheetView>
  </sheetViews>
  <sheetFormatPr defaultColWidth="9.00390625" defaultRowHeight="12.75"/>
  <cols>
    <col min="3" max="3" width="51.375" style="0" customWidth="1"/>
    <col min="4" max="5" width="17.125" style="0" customWidth="1"/>
    <col min="6" max="6" width="20.125" style="0" customWidth="1"/>
    <col min="7" max="7" width="3.00390625" style="0" customWidth="1"/>
  </cols>
  <sheetData>
    <row r="1" spans="1:7" ht="15">
      <c r="A1" s="10"/>
      <c r="B1" s="10"/>
      <c r="C1" s="10"/>
      <c r="D1" s="10"/>
      <c r="E1" s="10"/>
      <c r="F1" s="11"/>
      <c r="G1" s="10"/>
    </row>
    <row r="2" spans="1:7" ht="33.75">
      <c r="A2" s="10"/>
      <c r="B2" s="12" t="s">
        <v>18</v>
      </c>
      <c r="C2" s="13" t="s">
        <v>19</v>
      </c>
      <c r="D2" s="14" t="s">
        <v>20</v>
      </c>
      <c r="E2" s="14" t="s">
        <v>88</v>
      </c>
      <c r="F2" s="15" t="s">
        <v>21</v>
      </c>
      <c r="G2" s="10"/>
    </row>
    <row r="3" spans="1:7" ht="15">
      <c r="A3" s="10"/>
      <c r="B3" s="16"/>
      <c r="C3" s="17"/>
      <c r="D3" s="18"/>
      <c r="E3" s="18"/>
      <c r="F3" s="19"/>
      <c r="G3" s="10"/>
    </row>
    <row r="4" spans="1:7" ht="20.25" customHeight="1">
      <c r="A4" s="10"/>
      <c r="B4" s="20">
        <v>1</v>
      </c>
      <c r="C4" s="13" t="s">
        <v>22</v>
      </c>
      <c r="D4" s="21"/>
      <c r="E4" s="21"/>
      <c r="F4" s="19"/>
      <c r="G4" s="10"/>
    </row>
    <row r="5" spans="1:7" ht="54.75" customHeight="1">
      <c r="A5" s="10"/>
      <c r="B5" s="20" t="s">
        <v>23</v>
      </c>
      <c r="C5" s="17" t="s">
        <v>24</v>
      </c>
      <c r="D5" s="21">
        <v>40</v>
      </c>
      <c r="E5" s="21">
        <v>55</v>
      </c>
      <c r="F5" s="21" t="s">
        <v>89</v>
      </c>
      <c r="G5" s="10"/>
    </row>
    <row r="6" spans="1:7" ht="25.5" customHeight="1">
      <c r="A6" s="10"/>
      <c r="B6" s="20" t="s">
        <v>26</v>
      </c>
      <c r="C6" s="13" t="s">
        <v>27</v>
      </c>
      <c r="D6" s="21"/>
      <c r="E6" s="21"/>
      <c r="F6" s="19"/>
      <c r="G6" s="10"/>
    </row>
    <row r="7" spans="1:7" ht="38.25" customHeight="1">
      <c r="A7" s="10"/>
      <c r="B7" s="20" t="s">
        <v>28</v>
      </c>
      <c r="C7" s="17" t="s">
        <v>29</v>
      </c>
      <c r="D7" s="21">
        <v>50</v>
      </c>
      <c r="E7" s="21">
        <v>65</v>
      </c>
      <c r="F7" s="21" t="s">
        <v>89</v>
      </c>
      <c r="G7" s="10"/>
    </row>
    <row r="8" spans="1:7" ht="24" customHeight="1">
      <c r="A8" s="10"/>
      <c r="B8" s="20" t="s">
        <v>30</v>
      </c>
      <c r="C8" s="13" t="s">
        <v>31</v>
      </c>
      <c r="D8" s="21"/>
      <c r="E8" s="21"/>
      <c r="F8" s="19"/>
      <c r="G8" s="10"/>
    </row>
    <row r="9" spans="1:7" ht="15">
      <c r="A9" s="10"/>
      <c r="B9" s="20" t="s">
        <v>32</v>
      </c>
      <c r="C9" s="17" t="s">
        <v>33</v>
      </c>
      <c r="D9" s="21">
        <v>60</v>
      </c>
      <c r="E9" s="21">
        <v>70</v>
      </c>
      <c r="F9" s="21" t="s">
        <v>89</v>
      </c>
      <c r="G9" s="10"/>
    </row>
    <row r="10" spans="1:7" ht="17.25" customHeight="1">
      <c r="A10" s="10"/>
      <c r="B10" s="20" t="s">
        <v>34</v>
      </c>
      <c r="C10" s="13" t="s">
        <v>35</v>
      </c>
      <c r="D10" s="21"/>
      <c r="E10" s="21"/>
      <c r="F10" s="19"/>
      <c r="G10" s="10"/>
    </row>
    <row r="11" spans="1:7" ht="20.25" customHeight="1">
      <c r="A11" s="10"/>
      <c r="B11" s="20" t="s">
        <v>36</v>
      </c>
      <c r="C11" s="17" t="s">
        <v>37</v>
      </c>
      <c r="D11" s="21">
        <v>40</v>
      </c>
      <c r="E11" s="21"/>
      <c r="F11" s="21" t="s">
        <v>25</v>
      </c>
      <c r="G11" s="10"/>
    </row>
    <row r="12" spans="1:7" ht="18" customHeight="1">
      <c r="A12" s="10"/>
      <c r="B12" s="20" t="s">
        <v>38</v>
      </c>
      <c r="C12" s="17" t="s">
        <v>39</v>
      </c>
      <c r="D12" s="21">
        <v>35</v>
      </c>
      <c r="E12" s="21">
        <v>50</v>
      </c>
      <c r="F12" s="21" t="s">
        <v>89</v>
      </c>
      <c r="G12" s="10"/>
    </row>
    <row r="13" spans="1:7" ht="12.75" customHeight="1">
      <c r="A13" s="10"/>
      <c r="B13" s="20" t="s">
        <v>40</v>
      </c>
      <c r="C13" s="13" t="s">
        <v>41</v>
      </c>
      <c r="D13" s="21"/>
      <c r="E13" s="21"/>
      <c r="F13" s="19"/>
      <c r="G13" s="10"/>
    </row>
    <row r="14" spans="1:7" ht="23.25" customHeight="1">
      <c r="A14" s="10"/>
      <c r="B14" s="20" t="s">
        <v>42</v>
      </c>
      <c r="C14" s="17" t="s">
        <v>43</v>
      </c>
      <c r="D14" s="21">
        <v>60</v>
      </c>
      <c r="E14" s="21">
        <v>70</v>
      </c>
      <c r="F14" s="21" t="s">
        <v>89</v>
      </c>
      <c r="G14" s="10"/>
    </row>
    <row r="15" spans="1:7" ht="45" customHeight="1">
      <c r="A15" s="10"/>
      <c r="B15" s="20" t="s">
        <v>44</v>
      </c>
      <c r="C15" s="13" t="s">
        <v>45</v>
      </c>
      <c r="D15" s="21" t="s">
        <v>46</v>
      </c>
      <c r="E15" s="21"/>
      <c r="F15" s="19"/>
      <c r="G15" s="10"/>
    </row>
    <row r="16" spans="1:7" ht="23.25" customHeight="1">
      <c r="A16" s="10"/>
      <c r="B16" s="20" t="s">
        <v>47</v>
      </c>
      <c r="C16" s="13" t="s">
        <v>48</v>
      </c>
      <c r="D16" s="21"/>
      <c r="E16" s="21"/>
      <c r="F16" s="19"/>
      <c r="G16" s="10"/>
    </row>
    <row r="17" spans="1:7" ht="17.25" customHeight="1">
      <c r="A17" s="10"/>
      <c r="B17" s="20" t="s">
        <v>49</v>
      </c>
      <c r="C17" s="17" t="s">
        <v>50</v>
      </c>
      <c r="D17" s="21">
        <v>60</v>
      </c>
      <c r="E17" s="21">
        <v>70</v>
      </c>
      <c r="F17" s="21" t="s">
        <v>89</v>
      </c>
      <c r="G17" s="10"/>
    </row>
    <row r="18" spans="1:7" ht="18" customHeight="1">
      <c r="A18" s="10"/>
      <c r="B18" s="20" t="s">
        <v>51</v>
      </c>
      <c r="C18" s="17" t="s">
        <v>52</v>
      </c>
      <c r="D18" s="21">
        <v>40</v>
      </c>
      <c r="E18" s="21"/>
      <c r="F18" s="21" t="s">
        <v>25</v>
      </c>
      <c r="G18" s="10"/>
    </row>
    <row r="19" spans="1:7" ht="14.25" customHeight="1">
      <c r="A19" s="10"/>
      <c r="B19" s="20" t="s">
        <v>53</v>
      </c>
      <c r="C19" s="17" t="s">
        <v>54</v>
      </c>
      <c r="D19" s="21">
        <v>55</v>
      </c>
      <c r="E19" s="21">
        <v>65</v>
      </c>
      <c r="F19" s="21" t="s">
        <v>89</v>
      </c>
      <c r="G19" s="10"/>
    </row>
    <row r="20" spans="1:7" ht="15" customHeight="1">
      <c r="A20" s="10"/>
      <c r="B20" s="20" t="s">
        <v>55</v>
      </c>
      <c r="C20" s="13" t="s">
        <v>56</v>
      </c>
      <c r="D20" s="21"/>
      <c r="E20" s="21"/>
      <c r="F20" s="19"/>
      <c r="G20" s="10"/>
    </row>
    <row r="21" spans="1:7" ht="20.25" customHeight="1">
      <c r="A21" s="10"/>
      <c r="B21" s="20" t="s">
        <v>57</v>
      </c>
      <c r="C21" s="17" t="s">
        <v>58</v>
      </c>
      <c r="D21" s="21">
        <v>55</v>
      </c>
      <c r="E21" s="21">
        <v>65</v>
      </c>
      <c r="F21" s="21" t="s">
        <v>89</v>
      </c>
      <c r="G21" s="10"/>
    </row>
    <row r="22" spans="1:7" ht="15" customHeight="1">
      <c r="A22" s="10"/>
      <c r="B22" s="20" t="s">
        <v>59</v>
      </c>
      <c r="C22" s="13" t="s">
        <v>60</v>
      </c>
      <c r="D22" s="21"/>
      <c r="E22" s="21"/>
      <c r="F22" s="19"/>
      <c r="G22" s="10"/>
    </row>
    <row r="23" spans="1:7" ht="48" customHeight="1">
      <c r="A23" s="10"/>
      <c r="B23" s="20" t="s">
        <v>61</v>
      </c>
      <c r="C23" s="17" t="s">
        <v>62</v>
      </c>
      <c r="D23" s="21">
        <v>40</v>
      </c>
      <c r="E23" s="21">
        <v>55</v>
      </c>
      <c r="F23" s="21" t="s">
        <v>89</v>
      </c>
      <c r="G23" s="10"/>
    </row>
    <row r="24" spans="1:7" ht="20.25" customHeight="1">
      <c r="A24" s="10"/>
      <c r="B24" s="20" t="s">
        <v>63</v>
      </c>
      <c r="C24" s="17" t="s">
        <v>64</v>
      </c>
      <c r="D24" s="21">
        <v>45</v>
      </c>
      <c r="E24" s="21">
        <v>60</v>
      </c>
      <c r="F24" s="21" t="s">
        <v>89</v>
      </c>
      <c r="G24" s="10"/>
    </row>
    <row r="25" spans="1:7" ht="29.25" customHeight="1">
      <c r="A25" s="10"/>
      <c r="B25" s="20" t="s">
        <v>65</v>
      </c>
      <c r="C25" s="17" t="s">
        <v>66</v>
      </c>
      <c r="D25" s="21">
        <v>50</v>
      </c>
      <c r="E25" s="21"/>
      <c r="F25" s="21" t="s">
        <v>25</v>
      </c>
      <c r="G25" s="10"/>
    </row>
    <row r="26" spans="1:7" ht="15.75" customHeight="1">
      <c r="A26" s="10"/>
      <c r="B26" s="20" t="s">
        <v>67</v>
      </c>
      <c r="C26" s="13" t="s">
        <v>68</v>
      </c>
      <c r="D26" s="21">
        <v>40</v>
      </c>
      <c r="E26" s="21"/>
      <c r="F26" s="21" t="s">
        <v>25</v>
      </c>
      <c r="G26" s="10"/>
    </row>
    <row r="27" spans="1:7" ht="14.25" customHeight="1">
      <c r="A27" s="10"/>
      <c r="B27" s="20" t="s">
        <v>69</v>
      </c>
      <c r="C27" s="13" t="s">
        <v>70</v>
      </c>
      <c r="D27" s="21"/>
      <c r="E27" s="21"/>
      <c r="F27" s="19"/>
      <c r="G27" s="10"/>
    </row>
    <row r="28" spans="1:7" ht="38.25" customHeight="1">
      <c r="A28" s="10"/>
      <c r="B28" s="20" t="s">
        <v>71</v>
      </c>
      <c r="C28" s="17" t="s">
        <v>72</v>
      </c>
      <c r="D28" s="21">
        <v>45</v>
      </c>
      <c r="E28" s="21"/>
      <c r="F28" s="19" t="s">
        <v>73</v>
      </c>
      <c r="G28" s="10"/>
    </row>
    <row r="29" spans="1:7" ht="76.5" customHeight="1">
      <c r="A29" s="10"/>
      <c r="B29" s="20" t="s">
        <v>74</v>
      </c>
      <c r="C29" s="17" t="s">
        <v>75</v>
      </c>
      <c r="D29" s="21">
        <v>55</v>
      </c>
      <c r="E29" s="21">
        <v>70</v>
      </c>
      <c r="F29" s="19" t="s">
        <v>89</v>
      </c>
      <c r="G29" s="10"/>
    </row>
    <row r="30" spans="1:7" ht="27" customHeight="1">
      <c r="A30" s="10"/>
      <c r="B30" s="20" t="s">
        <v>76</v>
      </c>
      <c r="C30" s="17" t="s">
        <v>77</v>
      </c>
      <c r="D30" s="21">
        <v>50</v>
      </c>
      <c r="E30" s="21">
        <v>65</v>
      </c>
      <c r="F30" s="19" t="s">
        <v>89</v>
      </c>
      <c r="G30" s="10"/>
    </row>
    <row r="31" spans="1:7" ht="25.5" customHeight="1">
      <c r="A31" s="10"/>
      <c r="B31" s="20" t="s">
        <v>78</v>
      </c>
      <c r="C31" s="17" t="s">
        <v>79</v>
      </c>
      <c r="D31" s="21">
        <v>35</v>
      </c>
      <c r="E31" s="21"/>
      <c r="F31" s="19" t="s">
        <v>73</v>
      </c>
      <c r="G31" s="10"/>
    </row>
    <row r="32" spans="1:7" ht="55.5" customHeight="1">
      <c r="A32" s="10"/>
      <c r="B32" s="20" t="s">
        <v>80</v>
      </c>
      <c r="C32" s="17" t="s">
        <v>81</v>
      </c>
      <c r="D32" s="21">
        <v>55</v>
      </c>
      <c r="E32" s="21">
        <v>70</v>
      </c>
      <c r="F32" s="19" t="s">
        <v>89</v>
      </c>
      <c r="G32" s="10"/>
    </row>
    <row r="33" spans="1:7" ht="15">
      <c r="A33" s="10"/>
      <c r="B33" s="10"/>
      <c r="C33" s="10"/>
      <c r="D33" s="10"/>
      <c r="E33" s="10"/>
      <c r="F33" s="11"/>
      <c r="G33" s="10"/>
    </row>
    <row r="34" spans="1:7" ht="15">
      <c r="A34" s="10"/>
      <c r="B34" s="10"/>
      <c r="C34" s="10"/>
      <c r="D34" s="10"/>
      <c r="E34" s="10"/>
      <c r="F34" s="11"/>
      <c r="G34" s="10"/>
    </row>
    <row r="35" spans="1:7" ht="15">
      <c r="A35" s="10"/>
      <c r="B35" s="10"/>
      <c r="C35" s="10"/>
      <c r="D35" s="10"/>
      <c r="E35" s="10"/>
      <c r="F35" s="11"/>
      <c r="G35" s="10"/>
    </row>
    <row r="36" spans="1:7" ht="15">
      <c r="A36" s="10"/>
      <c r="B36" s="10"/>
      <c r="C36" s="10"/>
      <c r="D36" s="10"/>
      <c r="E36" s="10"/>
      <c r="F36" s="11"/>
      <c r="G36" s="1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Долев</cp:lastModifiedBy>
  <cp:lastPrinted>2006-07-13T07:19:22Z</cp:lastPrinted>
  <dcterms:created xsi:type="dcterms:W3CDTF">2006-07-03T10:41:00Z</dcterms:created>
  <dcterms:modified xsi:type="dcterms:W3CDTF">2006-11-27T08:37:25Z</dcterms:modified>
  <cp:category/>
  <cp:version/>
  <cp:contentType/>
  <cp:contentStatus/>
</cp:coreProperties>
</file>